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96" windowWidth="15012" windowHeight="817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<sst xmlns="http://schemas.openxmlformats.org/spreadsheetml/2006/main" count="157" uniqueCount="41">
  <si>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</si>
  <si>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</si>
  <si>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</si>
  <si>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</si>
  <si>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</si>
  <si>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</si>
  <si>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</si>
  <si>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</si>
  <si>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</si>
  <si>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</si>
  <si>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</si>
  <si>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</si>
  <si>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</si>
  <si>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</si>
  <si>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</si>
  <si>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</si>
  <si>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</si>
  <si>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</si>
  <si>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</si>
  <si>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</si>
  <si>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</si>
  <si>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</si>
  <si>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</si>
  <si>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</si>
  <si>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</si>
  <si>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</si>
  <si>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</si>
  <si>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</si>
  <si>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</si>
  <si>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</si>
  <si>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</si>
  <si>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</si>
  <si>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</si>
  <si>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</si>
  <si>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</si>
  <si>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</si>
  <si>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</si>
  <si>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</si>
  <si>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</si>
  <si>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</si>
  <si>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Southern Maryland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</si>
</sst>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13612</v>
      </c>
      <c r="C8" s="17">
        <f>((SQRT((Intra!C8/1.645)^2+(Inter!C8/1.645)^2+(Foreign!C8/1.645)^2))*1.645)</f>
        <v>996.08885145854333</v>
      </c>
      <c r="D8" s="18">
        <f t="shared" ref="D8:D12" si="0">B8/B$8</f>
        <v>1</v>
      </c>
      <c r="E8" s="16">
        <f>Intra!E8+Inter!E8+Foreign!E8</f>
        <v>8309</v>
      </c>
      <c r="F8" s="17">
        <f>((SQRT((Intra!F8/1.645)^2+(Inter!F8/1.645)^2+(Foreign!F8/1.645)^2))*1.645)</f>
        <v>812.58476480918603</v>
      </c>
      <c r="G8" s="18">
        <f>E8/E$8</f>
        <v>1</v>
      </c>
      <c r="H8" s="16">
        <f>Intra!H8+Inter!H8+Foreign!H8</f>
        <v>5303</v>
      </c>
      <c r="I8" s="22">
        <f>((SQRT((Intra!I8/1.645)^2+(Inter!I8/1.645)^2+(Foreign!I8/1.645)^2))*1.645)</f>
        <v>1285.4909567943293</v>
      </c>
      <c r="K8" s="6"/>
    </row>
    <row r="9" spans="1:11" x14ac:dyDescent="0.3">
      <c r="A9" s="19" t="s">
        <v>13</v>
      </c>
      <c r="B9" s="16">
        <f>Intra!B9+Inter!B9+Foreign!B9</f>
        <v>8168</v>
      </c>
      <c r="C9" s="17">
        <f>((SQRT((Intra!C9/1.645)^2+(Inter!C9/1.645)^2+(Foreign!C9/1.645)^2))*1.645)</f>
        <v>833.26706403169453</v>
      </c>
      <c r="D9" s="18">
        <f t="shared" si="0"/>
        <v>0.60005877167205413</v>
      </c>
      <c r="E9" s="16">
        <f>Intra!E9+Inter!E9+Foreign!E9</f>
        <v>4869</v>
      </c>
      <c r="F9" s="17">
        <f>((SQRT((Intra!F9/1.645)^2+(Inter!F9/1.645)^2+(Foreign!F9/1.645)^2))*1.645)</f>
        <v>687.68161237595996</v>
      </c>
      <c r="G9" s="18">
        <f>E9/E$8</f>
        <v>0.58599109399446381</v>
      </c>
      <c r="H9" s="16">
        <f>Intra!H9+Inter!H9+Foreign!H9</f>
        <v>3299</v>
      </c>
      <c r="I9" s="22">
        <f>((SQRT((Intra!I9/1.645)^2+(Inter!I9/1.645)^2+(Foreign!I9/1.645)^2))*1.645)</f>
        <v>1080.3888188980854</v>
      </c>
      <c r="K9" s="6"/>
    </row>
    <row r="10" spans="1:11" x14ac:dyDescent="0.3">
      <c r="A10" s="19" t="s">
        <v>14</v>
      </c>
      <c r="B10" s="16">
        <f>Intra!B10+Inter!B10+Foreign!B10</f>
        <v>784</v>
      </c>
      <c r="C10" s="17">
        <f>((SQRT((Intra!C10/1.645)^2+(Inter!C10/1.645)^2+(Foreign!C10/1.645)^2))*1.645)</f>
        <v>206.76556773312137</v>
      </c>
      <c r="D10" s="18">
        <f t="shared" si="0"/>
        <v>5.7596238612988543E-2</v>
      </c>
      <c r="E10" s="16">
        <f>Intra!E10+Inter!E10+Foreign!E10</f>
        <v>475</v>
      </c>
      <c r="F10" s="17">
        <f>((SQRT((Intra!F10/1.645)^2+(Inter!F10/1.645)^2+(Foreign!F10/1.645)^2))*1.645)</f>
        <v>157.4293492332354</v>
      </c>
      <c r="G10" s="18">
        <f>E10/E$8</f>
        <v>5.7166927428090021E-2</v>
      </c>
      <c r="H10" s="16">
        <f>Intra!H10+Inter!H10+Foreign!H10</f>
        <v>309</v>
      </c>
      <c r="I10" s="22">
        <f>((SQRT((Intra!I10/1.645)^2+(Inter!I10/1.645)^2+(Foreign!I10/1.645)^2))*1.645)</f>
        <v>259.87689393249264</v>
      </c>
      <c r="K10" s="6"/>
    </row>
    <row r="11" spans="1:11" x14ac:dyDescent="0.3">
      <c r="A11" s="19" t="s">
        <v>15</v>
      </c>
      <c r="B11" s="16">
        <f>Intra!B11+Inter!B11+Foreign!B11</f>
        <v>1081</v>
      </c>
      <c r="C11" s="17">
        <f>((SQRT((Intra!C11/1.645)^2+(Inter!C11/1.645)^2+(Foreign!C11/1.645)^2))*1.645)</f>
        <v>250.56136972805686</v>
      </c>
      <c r="D11" s="18">
        <f t="shared" si="0"/>
        <v>7.9415221863062005E-2</v>
      </c>
      <c r="E11" s="16">
        <f>Intra!E11+Inter!E11+Foreign!E11</f>
        <v>222</v>
      </c>
      <c r="F11" s="17">
        <f>((SQRT((Intra!F11/1.645)^2+(Inter!F11/1.645)^2+(Foreign!F11/1.645)^2))*1.645)</f>
        <v>97.447421720638658</v>
      </c>
      <c r="G11" s="18">
        <f>E11/E$8</f>
        <v>2.6718016608496809E-2</v>
      </c>
      <c r="H11" s="16">
        <f>Intra!H11+Inter!H11+Foreign!H11</f>
        <v>859</v>
      </c>
      <c r="I11" s="22">
        <f>((SQRT((Intra!I11/1.645)^2+(Inter!I11/1.645)^2+(Foreign!I11/1.645)^2))*1.645)</f>
        <v>268.8438208328397</v>
      </c>
      <c r="K11" s="6"/>
    </row>
    <row r="12" spans="1:11" s="1" customFormat="1" x14ac:dyDescent="0.3">
      <c r="A12" s="20" t="s">
        <v>16</v>
      </c>
      <c r="B12" s="16">
        <f>Intra!B12+Inter!B12+Foreign!B12</f>
        <v>3579</v>
      </c>
      <c r="C12" s="17">
        <f>((SQRT((Intra!C12/1.645)^2+(Inter!C12/1.645)^2+(Foreign!C12/1.645)^2))*1.645)</f>
        <v>438.54988313759702</v>
      </c>
      <c r="D12" s="18">
        <f t="shared" si="0"/>
        <v>0.26292976785189537</v>
      </c>
      <c r="E12" s="16">
        <f>Intra!E12+Inter!E12+Foreign!E12</f>
        <v>2743</v>
      </c>
      <c r="F12" s="17">
        <f>((SQRT((Intra!F12/1.645)^2+(Inter!F12/1.645)^2+(Foreign!F12/1.645)^2))*1.645)</f>
        <v>391.29017365632888</v>
      </c>
      <c r="G12" s="18">
        <f>E12/E$8</f>
        <v>0.33012396196894933</v>
      </c>
      <c r="H12" s="16">
        <f>Intra!H12+Inter!H12+Foreign!H12</f>
        <v>836</v>
      </c>
      <c r="I12" s="22">
        <f>((SQRT((Intra!I12/1.645)^2+(Inter!I12/1.645)^2+(Foreign!I12/1.645)^2))*1.645)</f>
        <v>587.73633544302834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11840</v>
      </c>
      <c r="C15" s="17">
        <f>((SQRT((Intra!C15/1.645)^2+(Inter!C15/1.645)^2+(Foreign!C15/1.645)^2))*1.645)</f>
        <v>882.27943419304518</v>
      </c>
      <c r="D15" s="18">
        <f>B15/B$15</f>
        <v>1</v>
      </c>
      <c r="E15" s="16">
        <f>Intra!E15+Inter!E15+Foreign!E15</f>
        <v>7136</v>
      </c>
      <c r="F15" s="17">
        <f>((SQRT((Intra!F15/1.645)^2+(Inter!F15/1.645)^2+(Foreign!F15/1.645)^2))*1.645)</f>
        <v>680.95300865771935</v>
      </c>
      <c r="G15" s="18">
        <f>E15/E$15</f>
        <v>1</v>
      </c>
      <c r="H15" s="16">
        <f>Intra!H15+Inter!H15+Foreign!H15</f>
        <v>4704</v>
      </c>
      <c r="I15" s="22">
        <f>((SQRT((Intra!I15/1.645)^2+(Inter!I15/1.645)^2+(Foreign!I15/1.645)^2))*1.645)</f>
        <v>1114.5016823675055</v>
      </c>
    </row>
    <row r="16" spans="1:11" x14ac:dyDescent="0.3">
      <c r="A16" s="19" t="s">
        <v>17</v>
      </c>
      <c r="B16" s="16">
        <f>Intra!B16+Inter!B16+Foreign!B16</f>
        <v>4143</v>
      </c>
      <c r="C16" s="17">
        <f>((SQRT((Intra!C16/1.645)^2+(Inter!C16/1.645)^2+(Foreign!C16/1.645)^2))*1.645)</f>
        <v>528.39663132915598</v>
      </c>
      <c r="D16" s="18">
        <f>B16/B$15</f>
        <v>0.34991554054054053</v>
      </c>
      <c r="E16" s="16">
        <f>Intra!E16+Inter!E16+Foreign!E16</f>
        <v>2532</v>
      </c>
      <c r="F16" s="17">
        <f>((SQRT((Intra!F16/1.645)^2+(Inter!F16/1.645)^2+(Foreign!F16/1.645)^2))*1.645)</f>
        <v>409.13811848812128</v>
      </c>
      <c r="G16" s="18">
        <f>E16/E$15</f>
        <v>0.35482062780269058</v>
      </c>
      <c r="H16" s="16">
        <f>Intra!H16+Inter!H16+Foreign!H16</f>
        <v>1611</v>
      </c>
      <c r="I16" s="22">
        <f>((SQRT((Intra!I16/1.645)^2+(Inter!I16/1.645)^2+(Foreign!I16/1.645)^2))*1.645)</f>
        <v>668.27913329685828</v>
      </c>
    </row>
    <row r="17" spans="1:9" x14ac:dyDescent="0.3">
      <c r="A17" s="19" t="s">
        <v>18</v>
      </c>
      <c r="B17" s="16">
        <f>Intra!B17+Inter!B17+Foreign!B17</f>
        <v>2126</v>
      </c>
      <c r="C17" s="17">
        <f>((SQRT((Intra!C17/1.645)^2+(Inter!C17/1.645)^2+(Foreign!C17/1.645)^2))*1.645)</f>
        <v>358.99999999999994</v>
      </c>
      <c r="D17" s="18">
        <f t="shared" ref="D17:D21" si="1">B17/B$15</f>
        <v>0.17956081081081082</v>
      </c>
      <c r="E17" s="16">
        <f>Intra!E17+Inter!E17+Foreign!E17</f>
        <v>1355</v>
      </c>
      <c r="F17" s="17">
        <f>((SQRT((Intra!F17/1.645)^2+(Inter!F17/1.645)^2+(Foreign!F17/1.645)^2))*1.645)</f>
        <v>276.05615370790053</v>
      </c>
      <c r="G17" s="18">
        <f t="shared" ref="G17:G21" si="2">E17/E$15</f>
        <v>0.18988228699551571</v>
      </c>
      <c r="H17" s="16">
        <f>Intra!H17+Inter!H17+Foreign!H17</f>
        <v>771</v>
      </c>
      <c r="I17" s="22">
        <f>((SQRT((Intra!I17/1.645)^2+(Inter!I17/1.645)^2+(Foreign!I17/1.645)^2))*1.645)</f>
        <v>452.86642622300889</v>
      </c>
    </row>
    <row r="18" spans="1:9" x14ac:dyDescent="0.3">
      <c r="A18" s="19" t="s">
        <v>19</v>
      </c>
      <c r="B18" s="16">
        <f>Intra!B18+Inter!B18+Foreign!B18</f>
        <v>2799</v>
      </c>
      <c r="C18" s="17">
        <f>((SQRT((Intra!C18/1.645)^2+(Inter!C18/1.645)^2+(Foreign!C18/1.645)^2))*1.645)</f>
        <v>448.14729721376204</v>
      </c>
      <c r="D18" s="18">
        <f t="shared" si="1"/>
        <v>0.23640202702702703</v>
      </c>
      <c r="E18" s="16">
        <f>Intra!E18+Inter!E18+Foreign!E18</f>
        <v>1850</v>
      </c>
      <c r="F18" s="17">
        <f>((SQRT((Intra!F18/1.645)^2+(Inter!F18/1.645)^2+(Foreign!F18/1.645)^2))*1.645)</f>
        <v>387.7151015887826</v>
      </c>
      <c r="G18" s="18">
        <f t="shared" si="2"/>
        <v>0.2592488789237668</v>
      </c>
      <c r="H18" s="16">
        <f>Intra!H18+Inter!H18+Foreign!H18</f>
        <v>949</v>
      </c>
      <c r="I18" s="22">
        <f>((SQRT((Intra!I18/1.645)^2+(Inter!I18/1.645)^2+(Foreign!I18/1.645)^2))*1.645)</f>
        <v>592.58670251702404</v>
      </c>
    </row>
    <row r="19" spans="1:9" x14ac:dyDescent="0.3">
      <c r="A19" s="20" t="s">
        <v>20</v>
      </c>
      <c r="B19" s="16">
        <f>Intra!B19+Inter!B19+Foreign!B19</f>
        <v>1391</v>
      </c>
      <c r="C19" s="17">
        <f>((SQRT((Intra!C19/1.645)^2+(Inter!C19/1.645)^2+(Foreign!C19/1.645)^2))*1.645)</f>
        <v>299.75323184246071</v>
      </c>
      <c r="D19" s="18">
        <f t="shared" si="1"/>
        <v>0.11748310810810811</v>
      </c>
      <c r="E19" s="16">
        <f>Intra!E19+Inter!E19+Foreign!E19</f>
        <v>738</v>
      </c>
      <c r="F19" s="17">
        <f>((SQRT((Intra!F19/1.645)^2+(Inter!F19/1.645)^2+(Foreign!F19/1.645)^2))*1.645)</f>
        <v>184.26339842735996</v>
      </c>
      <c r="G19" s="18">
        <f t="shared" si="2"/>
        <v>0.10341928251121076</v>
      </c>
      <c r="H19" s="16">
        <f>Intra!H19+Inter!H19+Foreign!H19</f>
        <v>653</v>
      </c>
      <c r="I19" s="22">
        <f>((SQRT((Intra!I19/1.645)^2+(Inter!I19/1.645)^2+(Foreign!I19/1.645)^2))*1.645)</f>
        <v>351.8593468987288</v>
      </c>
    </row>
    <row r="20" spans="1:9" x14ac:dyDescent="0.3">
      <c r="A20" s="20" t="s">
        <v>21</v>
      </c>
      <c r="B20" s="16">
        <f>Intra!B20+Inter!B20+Foreign!B20</f>
        <v>982</v>
      </c>
      <c r="C20" s="17">
        <f>((SQRT((Intra!C20/1.645)^2+(Inter!C20/1.645)^2+(Foreign!C20/1.645)^2))*1.645)</f>
        <v>232.02155072320335</v>
      </c>
      <c r="D20" s="18">
        <f t="shared" si="1"/>
        <v>8.2939189189189189E-2</v>
      </c>
      <c r="E20" s="16">
        <f>Intra!E20+Inter!E20+Foreign!E20</f>
        <v>488</v>
      </c>
      <c r="F20" s="17">
        <f>((SQRT((Intra!F20/1.645)^2+(Inter!F20/1.645)^2+(Foreign!F20/1.645)^2))*1.645)</f>
        <v>160.64557261250621</v>
      </c>
      <c r="G20" s="18">
        <f t="shared" si="2"/>
        <v>6.838565022421525E-2</v>
      </c>
      <c r="H20" s="16">
        <f>Intra!H20+Inter!H20+Foreign!H20</f>
        <v>494</v>
      </c>
      <c r="I20" s="22">
        <f>((SQRT((Intra!I20/1.645)^2+(Inter!I20/1.645)^2+(Foreign!I20/1.645)^2))*1.645)</f>
        <v>282.20737056285401</v>
      </c>
    </row>
    <row r="21" spans="1:9" x14ac:dyDescent="0.3">
      <c r="A21" s="20" t="s">
        <v>30</v>
      </c>
      <c r="B21" s="16">
        <f>Intra!B21+Inter!B21+Foreign!B21</f>
        <v>399</v>
      </c>
      <c r="C21" s="17">
        <f>((SQRT((Intra!C21/1.645)^2+(Inter!C21/1.645)^2+(Foreign!C21/1.645)^2))*1.645)</f>
        <v>160.65802189744525</v>
      </c>
      <c r="D21" s="18">
        <f t="shared" si="1"/>
        <v>3.3699324324324327E-2</v>
      </c>
      <c r="E21" s="16">
        <f>Intra!E21+Inter!E21+Foreign!E21</f>
        <v>173</v>
      </c>
      <c r="F21" s="17">
        <f>((SQRT((Intra!F21/1.645)^2+(Inter!F21/1.645)^2+(Foreign!F21/1.645)^2))*1.645)</f>
        <v>100.06497888872011</v>
      </c>
      <c r="G21" s="18">
        <f t="shared" si="2"/>
        <v>2.4243273542600897E-2</v>
      </c>
      <c r="H21" s="16">
        <f>Intra!H21+Inter!H21+Foreign!H21</f>
        <v>226</v>
      </c>
      <c r="I21" s="22">
        <f>((SQRT((Intra!I21/1.645)^2+(Inter!I21/1.645)^2+(Foreign!I21/1.645)^2))*1.645)</f>
        <v>189.27229062913565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13612</v>
      </c>
      <c r="C24" s="17">
        <f>((SQRT((Intra!C24/1.645)^2+(Inter!C24/1.645)^2+(Foreign!C24/1.645)^2))*1.645)</f>
        <v>975.85193549021562</v>
      </c>
      <c r="D24" s="18">
        <f>B24/B$24</f>
        <v>1</v>
      </c>
      <c r="E24" s="16">
        <f>Intra!E24+Inter!E24+Foreign!E24</f>
        <v>8309</v>
      </c>
      <c r="F24" s="17">
        <f>((SQRT((Intra!F24/1.645)^2+(Inter!F24/1.645)^2+(Foreign!F24/1.645)^2))*1.645)</f>
        <v>772.75222419608735</v>
      </c>
      <c r="G24" s="18">
        <f>E24/E$24</f>
        <v>1</v>
      </c>
      <c r="H24" s="16">
        <f>Intra!H24+Inter!H24+Foreign!H24</f>
        <v>5303</v>
      </c>
      <c r="I24" s="22">
        <f>((SQRT((Intra!I24/1.645)^2+(Inter!I24/1.645)^2+(Foreign!I24/1.645)^2))*1.645)</f>
        <v>1244.7622262906277</v>
      </c>
    </row>
    <row r="25" spans="1:9" ht="28.8" x14ac:dyDescent="0.3">
      <c r="A25" s="19" t="s">
        <v>25</v>
      </c>
      <c r="B25" s="16">
        <f>Intra!B25+Inter!B25+Foreign!B25</f>
        <v>6838</v>
      </c>
      <c r="C25" s="17">
        <f>((SQRT((Intra!C25/1.645)^2+(Inter!C25/1.645)^2+(Foreign!C25/1.645)^2))*1.645)</f>
        <v>737.74792442947614</v>
      </c>
      <c r="D25" s="18">
        <f t="shared" ref="D25:D30" si="3">B25/B$24</f>
        <v>0.50235086688216279</v>
      </c>
      <c r="E25" s="16">
        <f>Intra!E25+Inter!E25+Foreign!E25</f>
        <v>3480</v>
      </c>
      <c r="F25" s="17">
        <f>((SQRT((Intra!F25/1.645)^2+(Inter!F25/1.645)^2+(Foreign!F25/1.645)^2))*1.645)</f>
        <v>540.22958082652235</v>
      </c>
      <c r="G25" s="18">
        <f t="shared" ref="G25:G30" si="4">E25/E$24</f>
        <v>0.41882296305211214</v>
      </c>
      <c r="H25" s="16">
        <f>Intra!H25+Inter!H25+Foreign!H25</f>
        <v>3358</v>
      </c>
      <c r="I25" s="22">
        <f>((SQRT((Intra!I25/1.645)^2+(Inter!I25/1.645)^2+(Foreign!I25/1.645)^2))*1.645)</f>
        <v>914.39597549420569</v>
      </c>
    </row>
    <row r="26" spans="1:9" ht="28.8" x14ac:dyDescent="0.3">
      <c r="A26" s="19" t="s">
        <v>26</v>
      </c>
      <c r="B26" s="16">
        <f>Intra!B26+Inter!B26+Foreign!B26</f>
        <v>683</v>
      </c>
      <c r="C26" s="17">
        <f>((SQRT((Intra!C26/1.645)^2+(Inter!C26/1.645)^2+(Foreign!C26/1.645)^2))*1.645)</f>
        <v>253.45216511207792</v>
      </c>
      <c r="D26" s="18">
        <f t="shared" si="3"/>
        <v>5.017631501616221E-2</v>
      </c>
      <c r="E26" s="16">
        <f>Intra!E26+Inter!E26+Foreign!E26</f>
        <v>543</v>
      </c>
      <c r="F26" s="17">
        <f>((SQRT((Intra!F26/1.645)^2+(Inter!F26/1.645)^2+(Foreign!F26/1.645)^2))*1.645)</f>
        <v>188.15153467351786</v>
      </c>
      <c r="G26" s="18">
        <f t="shared" si="4"/>
        <v>6.535082440726922E-2</v>
      </c>
      <c r="H26" s="16">
        <f>Intra!H26+Inter!H26+Foreign!H26</f>
        <v>140</v>
      </c>
      <c r="I26" s="22">
        <f>((SQRT((Intra!I26/1.645)^2+(Inter!I26/1.645)^2+(Foreign!I26/1.645)^2))*1.645)</f>
        <v>315.65645882826476</v>
      </c>
    </row>
    <row r="27" spans="1:9" ht="28.8" x14ac:dyDescent="0.3">
      <c r="A27" s="19" t="s">
        <v>27</v>
      </c>
      <c r="B27" s="16">
        <f>Intra!B27+Inter!B27+Foreign!B27</f>
        <v>2124</v>
      </c>
      <c r="C27" s="17">
        <f>((SQRT((Intra!C27/1.645)^2+(Inter!C27/1.645)^2+(Foreign!C27/1.645)^2))*1.645)</f>
        <v>369.70123072556845</v>
      </c>
      <c r="D27" s="18">
        <f t="shared" si="3"/>
        <v>0.15603878930355569</v>
      </c>
      <c r="E27" s="16">
        <f>Intra!E27+Inter!E27+Foreign!E27</f>
        <v>1077</v>
      </c>
      <c r="F27" s="17">
        <f>((SQRT((Intra!F27/1.645)^2+(Inter!F27/1.645)^2+(Foreign!F27/1.645)^2))*1.645)</f>
        <v>229.56262762043826</v>
      </c>
      <c r="G27" s="18">
        <f t="shared" si="4"/>
        <v>0.12961848597905884</v>
      </c>
      <c r="H27" s="16">
        <f>Intra!H27+Inter!H27+Foreign!H27</f>
        <v>1047</v>
      </c>
      <c r="I27" s="22">
        <f>((SQRT((Intra!I27/1.645)^2+(Inter!I27/1.645)^2+(Foreign!I27/1.645)^2))*1.645)</f>
        <v>435.17582653451694</v>
      </c>
    </row>
    <row r="28" spans="1:9" ht="28.8" x14ac:dyDescent="0.3">
      <c r="A28" s="19" t="s">
        <v>28</v>
      </c>
      <c r="B28" s="16">
        <f>Intra!B28+Inter!B28+Foreign!B28</f>
        <v>1111</v>
      </c>
      <c r="C28" s="17">
        <f>((SQRT((Intra!C28/1.645)^2+(Inter!C28/1.645)^2+(Foreign!C28/1.645)^2))*1.645)</f>
        <v>241.80570712867805</v>
      </c>
      <c r="D28" s="18">
        <f t="shared" si="3"/>
        <v>8.1619159565089625E-2</v>
      </c>
      <c r="E28" s="16">
        <f>Intra!E28+Inter!E28+Foreign!E28</f>
        <v>1349</v>
      </c>
      <c r="F28" s="17">
        <f>((SQRT((Intra!F28/1.645)^2+(Inter!F28/1.645)^2+(Foreign!F28/1.645)^2))*1.645)</f>
        <v>342.9271059569366</v>
      </c>
      <c r="G28" s="18">
        <f t="shared" si="4"/>
        <v>0.16235407389577566</v>
      </c>
      <c r="H28" s="16">
        <f>Intra!H28+Inter!H28+Foreign!H28</f>
        <v>-238</v>
      </c>
      <c r="I28" s="22">
        <f>((SQRT((Intra!I28/1.645)^2+(Inter!I28/1.645)^2+(Foreign!I28/1.645)^2))*1.645)</f>
        <v>419.60576735788561</v>
      </c>
    </row>
    <row r="29" spans="1:9" x14ac:dyDescent="0.3">
      <c r="A29" s="19" t="s">
        <v>22</v>
      </c>
      <c r="B29" s="16">
        <f>Intra!B29+Inter!B29+Foreign!B29</f>
        <v>1095</v>
      </c>
      <c r="C29" s="17">
        <f>((SQRT((Intra!C29/1.645)^2+(Inter!C29/1.645)^2+(Foreign!C29/1.645)^2))*1.645)</f>
        <v>227.49945054878702</v>
      </c>
      <c r="D29" s="18">
        <f t="shared" si="3"/>
        <v>8.0443726124008227E-2</v>
      </c>
      <c r="E29" s="16">
        <f>Intra!E29+Inter!E29+Foreign!E29</f>
        <v>877</v>
      </c>
      <c r="F29" s="17">
        <f>((SQRT((Intra!F29/1.645)^2+(Inter!F29/1.645)^2+(Foreign!F29/1.645)^2))*1.645)</f>
        <v>208.95454051060963</v>
      </c>
      <c r="G29" s="18">
        <f t="shared" si="4"/>
        <v>0.10554820074617884</v>
      </c>
      <c r="H29" s="16">
        <f>Intra!H29+Inter!H29+Foreign!H29</f>
        <v>218</v>
      </c>
      <c r="I29" s="22">
        <f>((SQRT((Intra!I29/1.645)^2+(Inter!I29/1.645)^2+(Foreign!I29/1.645)^2))*1.645)</f>
        <v>308.89804143114924</v>
      </c>
    </row>
    <row r="30" spans="1:9" x14ac:dyDescent="0.3">
      <c r="A30" s="24" t="s">
        <v>23</v>
      </c>
      <c r="B30" s="25">
        <f>Intra!B30+Inter!B30+Foreign!B30</f>
        <v>1761</v>
      </c>
      <c r="C30" s="26">
        <f>((SQRT((Intra!C30/1.645)^2+(Inter!C30/1.645)^2+(Foreign!C30/1.645)^2))*1.645)</f>
        <v>311.24267059643353</v>
      </c>
      <c r="D30" s="27">
        <f t="shared" si="3"/>
        <v>0.12937114310902145</v>
      </c>
      <c r="E30" s="25">
        <f>Intra!E30+Inter!E30+Foreign!E30</f>
        <v>983</v>
      </c>
      <c r="F30" s="26">
        <f>((SQRT((Intra!F30/1.645)^2+(Inter!F30/1.645)^2+(Foreign!F30/1.645)^2))*1.645)</f>
        <v>236.81005046239065</v>
      </c>
      <c r="G30" s="27">
        <f t="shared" si="4"/>
        <v>0.11830545191960525</v>
      </c>
      <c r="H30" s="25">
        <f>Intra!H30+Inter!H30+Foreign!H30</f>
        <v>778</v>
      </c>
      <c r="I30" s="28">
        <f>((SQRT((Intra!I30/1.645)^2+(Inter!I30/1.645)^2+(Foreign!I30/1.645)^2))*1.645)</f>
        <v>391.08950382233479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Southern Maryland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1">
        <v>6673</v>
      </c>
      <c r="C8" s="51">
        <v>693.87534903612197</v>
      </c>
      <c r="D8" s="18">
        <f t="shared" ref="D8:D12" si="0">B8/B$8</f>
        <v>1</v>
      </c>
      <c r="E8" s="52">
        <v>6336</v>
      </c>
      <c r="F8" s="52">
        <v>741.12549544594674</v>
      </c>
      <c r="G8" s="18">
        <f t="shared" ref="G8:G12" si="1">E8/E$8</f>
        <v>1</v>
      </c>
      <c r="H8" s="34">
        <f t="shared" ref="H8:H12" si="2">B8-E8</f>
        <v>337</v>
      </c>
      <c r="I8" s="35">
        <f>((SQRT((C8/1.645)^2+(F8/1.645)^2)))*1.645</f>
        <v>1015.2487379947833</v>
      </c>
    </row>
    <row r="9" spans="1:9" x14ac:dyDescent="0.3">
      <c r="A9" s="32" t="s">
        <v>13</v>
      </c>
      <c r="B9" s="51">
        <v>4296</v>
      </c>
      <c r="C9" s="51">
        <v>594.18515632755418</v>
      </c>
      <c r="D9" s="18">
        <f t="shared" si="0"/>
        <v>0.6437884010190319</v>
      </c>
      <c r="E9" s="52">
        <v>4001</v>
      </c>
      <c r="F9" s="52">
        <v>655.77130159835451</v>
      </c>
      <c r="G9" s="18">
        <f t="shared" si="1"/>
        <v>0.63147095959595956</v>
      </c>
      <c r="H9" s="34">
        <f t="shared" si="2"/>
        <v>295</v>
      </c>
      <c r="I9" s="35">
        <f t="shared" ref="I9:I12" si="3">((SQRT((C9/1.645)^2+(F9/1.645)^2)))*1.645</f>
        <v>884.92485556684414</v>
      </c>
    </row>
    <row r="10" spans="1:9" x14ac:dyDescent="0.3">
      <c r="A10" s="32" t="s">
        <v>14</v>
      </c>
      <c r="B10" s="51">
        <v>349</v>
      </c>
      <c r="C10" s="51">
        <v>142.32006183247674</v>
      </c>
      <c r="D10" s="18">
        <f t="shared" si="0"/>
        <v>5.2300314701034016E-2</v>
      </c>
      <c r="E10" s="52">
        <v>197</v>
      </c>
      <c r="F10" s="52">
        <v>101.32620588969074</v>
      </c>
      <c r="G10" s="18">
        <f t="shared" si="1"/>
        <v>3.1092171717171716E-2</v>
      </c>
      <c r="H10" s="34">
        <f t="shared" si="2"/>
        <v>152</v>
      </c>
      <c r="I10" s="35">
        <f t="shared" si="3"/>
        <v>174.70546642850076</v>
      </c>
    </row>
    <row r="11" spans="1:9" x14ac:dyDescent="0.3">
      <c r="A11" s="32" t="s">
        <v>15</v>
      </c>
      <c r="B11" s="51">
        <v>84</v>
      </c>
      <c r="C11" s="51">
        <v>65.345237010818167</v>
      </c>
      <c r="D11" s="18">
        <f t="shared" si="0"/>
        <v>1.2588041360707328E-2</v>
      </c>
      <c r="E11" s="52">
        <v>60</v>
      </c>
      <c r="F11" s="52">
        <v>42.130748865881792</v>
      </c>
      <c r="G11" s="18">
        <f t="shared" si="1"/>
        <v>9.46969696969697E-3</v>
      </c>
      <c r="H11" s="34">
        <f t="shared" si="2"/>
        <v>24</v>
      </c>
      <c r="I11" s="35">
        <f t="shared" si="3"/>
        <v>77.749598069700653</v>
      </c>
    </row>
    <row r="12" spans="1:9" x14ac:dyDescent="0.3">
      <c r="A12" s="33" t="s">
        <v>16</v>
      </c>
      <c r="B12" s="51">
        <v>1944</v>
      </c>
      <c r="C12" s="51">
        <v>322.30730677414061</v>
      </c>
      <c r="D12" s="18">
        <f t="shared" si="0"/>
        <v>0.29132324291922673</v>
      </c>
      <c r="E12" s="52">
        <v>2078</v>
      </c>
      <c r="F12" s="52">
        <v>327.39731214535038</v>
      </c>
      <c r="G12" s="18">
        <f t="shared" si="1"/>
        <v>0.32796717171717171</v>
      </c>
      <c r="H12" s="34">
        <f t="shared" si="2"/>
        <v>-134</v>
      </c>
      <c r="I12" s="35">
        <f t="shared" si="3"/>
        <v>459.42464017507808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8">
        <v>5732</v>
      </c>
      <c r="C15" s="58">
        <v>581.12821304768886</v>
      </c>
      <c r="D15" s="18">
        <f>B15/B$15</f>
        <v>1</v>
      </c>
      <c r="E15" s="59">
        <v>5469</v>
      </c>
      <c r="F15" s="59">
        <v>616.91814692064304</v>
      </c>
      <c r="G15" s="18">
        <f>E15/E$15</f>
        <v>1</v>
      </c>
      <c r="H15" s="16">
        <f t="shared" ref="H15:H21" si="4">B15-E15</f>
        <v>263</v>
      </c>
      <c r="I15" s="35">
        <f t="shared" ref="I15:I21" si="5">((SQRT((C15/1.645)^2+(F15/1.645)^2)))*1.645</f>
        <v>847.5246309105122</v>
      </c>
    </row>
    <row r="16" spans="1:9" x14ac:dyDescent="0.3">
      <c r="A16" s="32" t="s">
        <v>17</v>
      </c>
      <c r="B16" s="58">
        <v>1996</v>
      </c>
      <c r="C16" s="58">
        <v>364.61212267284805</v>
      </c>
      <c r="D16" s="18">
        <f>B16/B$15</f>
        <v>0.34822051639916257</v>
      </c>
      <c r="E16" s="59">
        <v>2081</v>
      </c>
      <c r="F16" s="59">
        <v>377.57250959252843</v>
      </c>
      <c r="G16" s="18">
        <f>E16/E$15</f>
        <v>0.38050831961967452</v>
      </c>
      <c r="H16" s="16">
        <f t="shared" si="4"/>
        <v>-85</v>
      </c>
      <c r="I16" s="35">
        <f t="shared" si="5"/>
        <v>524.88379666360436</v>
      </c>
    </row>
    <row r="17" spans="1:9" x14ac:dyDescent="0.3">
      <c r="A17" s="32" t="s">
        <v>18</v>
      </c>
      <c r="B17" s="58">
        <v>900</v>
      </c>
      <c r="C17" s="58">
        <v>217.42814905158897</v>
      </c>
      <c r="D17" s="18">
        <f t="shared" ref="D17:D21" si="6">B17/B$15</f>
        <v>0.15701325889741802</v>
      </c>
      <c r="E17" s="59">
        <v>1020</v>
      </c>
      <c r="F17" s="59">
        <v>242.16936222404354</v>
      </c>
      <c r="G17" s="18">
        <f t="shared" ref="G17:G21" si="7">E17/E$15</f>
        <v>0.18650575973669775</v>
      </c>
      <c r="H17" s="16">
        <f t="shared" si="4"/>
        <v>-120</v>
      </c>
      <c r="I17" s="35">
        <f t="shared" si="5"/>
        <v>325.4550660229458</v>
      </c>
    </row>
    <row r="18" spans="1:9" x14ac:dyDescent="0.3">
      <c r="A18" s="32" t="s">
        <v>19</v>
      </c>
      <c r="B18" s="58">
        <v>1572</v>
      </c>
      <c r="C18" s="58">
        <v>314.77293403340764</v>
      </c>
      <c r="D18" s="18">
        <f t="shared" si="6"/>
        <v>0.27424982554082344</v>
      </c>
      <c r="E18" s="59">
        <v>1326</v>
      </c>
      <c r="F18" s="59">
        <v>357.76249104678374</v>
      </c>
      <c r="G18" s="18">
        <f t="shared" si="7"/>
        <v>0.24245748765770708</v>
      </c>
      <c r="H18" s="16">
        <f t="shared" si="4"/>
        <v>246</v>
      </c>
      <c r="I18" s="35">
        <f t="shared" si="5"/>
        <v>476.52492064948711</v>
      </c>
    </row>
    <row r="19" spans="1:9" x14ac:dyDescent="0.3">
      <c r="A19" s="33" t="s">
        <v>20</v>
      </c>
      <c r="B19" s="58">
        <v>726</v>
      </c>
      <c r="C19" s="58">
        <v>181.1684299208888</v>
      </c>
      <c r="D19" s="18">
        <f t="shared" si="6"/>
        <v>0.12665736217725052</v>
      </c>
      <c r="E19" s="59">
        <v>622</v>
      </c>
      <c r="F19" s="59">
        <v>170.84788555905513</v>
      </c>
      <c r="G19" s="18">
        <f t="shared" si="7"/>
        <v>0.11373194368257451</v>
      </c>
      <c r="H19" s="16">
        <f t="shared" si="4"/>
        <v>104</v>
      </c>
      <c r="I19" s="35">
        <f t="shared" si="5"/>
        <v>249.02007951167309</v>
      </c>
    </row>
    <row r="20" spans="1:9" x14ac:dyDescent="0.3">
      <c r="A20" s="33" t="s">
        <v>21</v>
      </c>
      <c r="B20" s="58">
        <v>525</v>
      </c>
      <c r="C20" s="58">
        <v>158.44557425185471</v>
      </c>
      <c r="D20" s="18">
        <f t="shared" si="6"/>
        <v>9.1591067690160496E-2</v>
      </c>
      <c r="E20" s="59">
        <v>407</v>
      </c>
      <c r="F20" s="59">
        <v>147.35671006099452</v>
      </c>
      <c r="G20" s="18">
        <f t="shared" si="7"/>
        <v>7.441945511062352E-2</v>
      </c>
      <c r="H20" s="16">
        <f t="shared" si="4"/>
        <v>118</v>
      </c>
      <c r="I20" s="35">
        <f t="shared" si="5"/>
        <v>216.37698583721885</v>
      </c>
    </row>
    <row r="21" spans="1:9" x14ac:dyDescent="0.3">
      <c r="A21" s="33" t="s">
        <v>30</v>
      </c>
      <c r="B21" s="58">
        <v>13</v>
      </c>
      <c r="C21" s="58">
        <v>22</v>
      </c>
      <c r="D21" s="18">
        <f t="shared" si="6"/>
        <v>2.2679692951849267E-3</v>
      </c>
      <c r="E21" s="59">
        <v>13</v>
      </c>
      <c r="F21" s="59">
        <v>22</v>
      </c>
      <c r="G21" s="18">
        <f t="shared" si="7"/>
        <v>2.3770341927226183E-3</v>
      </c>
      <c r="H21" s="16">
        <f t="shared" si="4"/>
        <v>0</v>
      </c>
      <c r="I21" s="35">
        <f t="shared" si="5"/>
        <v>31.11269837220809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2">
        <v>6673</v>
      </c>
      <c r="C24" s="62">
        <v>675.73959481445218</v>
      </c>
      <c r="D24" s="18">
        <f>B24/B$24</f>
        <v>1</v>
      </c>
      <c r="E24" s="63">
        <v>6336</v>
      </c>
      <c r="F24" s="63">
        <v>703.38183087139805</v>
      </c>
      <c r="G24" s="18">
        <f>E24/E$24</f>
        <v>1</v>
      </c>
      <c r="H24" s="16">
        <f t="shared" ref="H24:H30" si="8">B24-E24</f>
        <v>337</v>
      </c>
      <c r="I24" s="35">
        <f t="shared" ref="I24:I30" si="9">((SQRT((C24/1.645)^2+(F24/1.645)^2)))*1.645</f>
        <v>975.38197645845401</v>
      </c>
    </row>
    <row r="25" spans="1:9" ht="28.8" x14ac:dyDescent="0.3">
      <c r="A25" s="32" t="s">
        <v>25</v>
      </c>
      <c r="B25" s="62">
        <v>3417</v>
      </c>
      <c r="C25" s="62">
        <v>520.91937955887181</v>
      </c>
      <c r="D25" s="18">
        <f t="shared" ref="D25:D30" si="10">B25/B$24</f>
        <v>0.51206353963734452</v>
      </c>
      <c r="E25" s="63">
        <v>2874</v>
      </c>
      <c r="F25" s="63">
        <v>510.7563019679738</v>
      </c>
      <c r="G25" s="18">
        <f t="shared" ref="G25:G30" si="11">E25/E$24</f>
        <v>0.45359848484848486</v>
      </c>
      <c r="H25" s="16">
        <f t="shared" si="8"/>
        <v>543</v>
      </c>
      <c r="I25" s="35">
        <f t="shared" si="9"/>
        <v>729.54026619508818</v>
      </c>
    </row>
    <row r="26" spans="1:9" ht="28.8" x14ac:dyDescent="0.3">
      <c r="A26" s="32" t="s">
        <v>26</v>
      </c>
      <c r="B26" s="62">
        <v>348</v>
      </c>
      <c r="C26" s="62">
        <v>147.06121174531373</v>
      </c>
      <c r="D26" s="18">
        <f t="shared" si="10"/>
        <v>5.2150457065787505E-2</v>
      </c>
      <c r="E26" s="63">
        <v>408</v>
      </c>
      <c r="F26" s="63">
        <v>172.98843892006192</v>
      </c>
      <c r="G26" s="18">
        <f t="shared" si="11"/>
        <v>6.4393939393939392E-2</v>
      </c>
      <c r="H26" s="16">
        <f t="shared" si="8"/>
        <v>-60</v>
      </c>
      <c r="I26" s="35">
        <f t="shared" si="9"/>
        <v>227.05065514109401</v>
      </c>
    </row>
    <row r="27" spans="1:9" ht="28.8" x14ac:dyDescent="0.3">
      <c r="A27" s="32" t="s">
        <v>27</v>
      </c>
      <c r="B27" s="62">
        <v>865</v>
      </c>
      <c r="C27" s="62">
        <v>231.55129021450085</v>
      </c>
      <c r="D27" s="18">
        <f t="shared" si="10"/>
        <v>0.12962685448823619</v>
      </c>
      <c r="E27" s="63">
        <v>731</v>
      </c>
      <c r="F27" s="63">
        <v>187.1095935541521</v>
      </c>
      <c r="G27" s="18">
        <f t="shared" si="11"/>
        <v>0.11537247474747475</v>
      </c>
      <c r="H27" s="16">
        <f t="shared" si="8"/>
        <v>134</v>
      </c>
      <c r="I27" s="35">
        <f t="shared" si="9"/>
        <v>297.70119247325835</v>
      </c>
    </row>
    <row r="28" spans="1:9" ht="28.8" x14ac:dyDescent="0.3">
      <c r="A28" s="32" t="s">
        <v>28</v>
      </c>
      <c r="B28" s="62">
        <v>476</v>
      </c>
      <c r="C28" s="62">
        <v>159.50862045670135</v>
      </c>
      <c r="D28" s="18">
        <f t="shared" si="10"/>
        <v>7.1332234377341527E-2</v>
      </c>
      <c r="E28" s="63">
        <v>949</v>
      </c>
      <c r="F28" s="63">
        <v>318.94043331004616</v>
      </c>
      <c r="G28" s="18">
        <f t="shared" si="11"/>
        <v>0.14977904040404041</v>
      </c>
      <c r="H28" s="16">
        <f t="shared" si="8"/>
        <v>-473</v>
      </c>
      <c r="I28" s="35">
        <f t="shared" si="9"/>
        <v>356.60342118381311</v>
      </c>
    </row>
    <row r="29" spans="1:9" x14ac:dyDescent="0.3">
      <c r="A29" s="32" t="s">
        <v>22</v>
      </c>
      <c r="B29" s="62">
        <v>626</v>
      </c>
      <c r="C29" s="62">
        <v>177.69918401613441</v>
      </c>
      <c r="D29" s="18">
        <f t="shared" si="10"/>
        <v>9.3810879664318891E-2</v>
      </c>
      <c r="E29" s="63">
        <v>621</v>
      </c>
      <c r="F29" s="63">
        <v>163.59095329510126</v>
      </c>
      <c r="G29" s="18">
        <f t="shared" si="11"/>
        <v>9.8011363636363633E-2</v>
      </c>
      <c r="H29" s="16">
        <f t="shared" si="8"/>
        <v>5</v>
      </c>
      <c r="I29" s="35">
        <f t="shared" si="9"/>
        <v>241.53467659944818</v>
      </c>
    </row>
    <row r="30" spans="1:9" x14ac:dyDescent="0.3">
      <c r="A30" s="37" t="s">
        <v>23</v>
      </c>
      <c r="B30" s="62">
        <v>941</v>
      </c>
      <c r="C30" s="62">
        <v>230.22597594537416</v>
      </c>
      <c r="D30" s="27">
        <f t="shared" si="10"/>
        <v>0.14101603476697139</v>
      </c>
      <c r="E30" s="63">
        <v>753</v>
      </c>
      <c r="F30" s="63">
        <v>201.13179758556328</v>
      </c>
      <c r="G30" s="27">
        <f t="shared" si="11"/>
        <v>0.11884469696969698</v>
      </c>
      <c r="H30" s="25">
        <f t="shared" si="8"/>
        <v>188</v>
      </c>
      <c r="I30" s="35">
        <f t="shared" si="9"/>
        <v>305.70901197053382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Southern Maryland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6084</v>
      </c>
      <c r="C8" s="53">
        <v>685.00510946999509</v>
      </c>
      <c r="D8" s="18">
        <f t="shared" ref="D8" si="0">B8/B$8</f>
        <v>1</v>
      </c>
      <c r="E8" s="54">
        <v>1973</v>
      </c>
      <c r="F8" s="54">
        <v>333.20714278058324</v>
      </c>
      <c r="G8" s="18">
        <f t="shared" ref="G8" si="1">E8/E$8</f>
        <v>1</v>
      </c>
      <c r="H8" s="34">
        <f t="shared" ref="H8:H12" si="2">B8-E8</f>
        <v>4111</v>
      </c>
      <c r="I8" s="35">
        <f t="shared" ref="I8:I12" si="3">((SQRT((C8/1.645)^2+(F8/1.645)^2)))*1.645</f>
        <v>761.74733343806327</v>
      </c>
    </row>
    <row r="9" spans="1:9" x14ac:dyDescent="0.3">
      <c r="A9" s="32" t="s">
        <v>13</v>
      </c>
      <c r="B9" s="53">
        <v>3483</v>
      </c>
      <c r="C9" s="53">
        <v>567.4381023512608</v>
      </c>
      <c r="D9" s="18">
        <f>B9/B$8</f>
        <v>0.5724852071005917</v>
      </c>
      <c r="E9" s="54">
        <v>868</v>
      </c>
      <c r="F9" s="54">
        <v>207.05071842425471</v>
      </c>
      <c r="G9" s="18">
        <f>E9/E$8</f>
        <v>0.43993917891535733</v>
      </c>
      <c r="H9" s="34">
        <f t="shared" si="2"/>
        <v>2615</v>
      </c>
      <c r="I9" s="35">
        <f t="shared" si="3"/>
        <v>604.03311167517961</v>
      </c>
    </row>
    <row r="10" spans="1:9" x14ac:dyDescent="0.3">
      <c r="A10" s="32" t="s">
        <v>14</v>
      </c>
      <c r="B10" s="53">
        <v>417</v>
      </c>
      <c r="C10" s="53">
        <v>147.53982513206392</v>
      </c>
      <c r="D10" s="18">
        <f>B10/B$8</f>
        <v>6.8540433925049313E-2</v>
      </c>
      <c r="E10" s="54">
        <v>278</v>
      </c>
      <c r="F10" s="54">
        <v>120.4865137681392</v>
      </c>
      <c r="G10" s="18">
        <f>E10/E$8</f>
        <v>0.14090217942219971</v>
      </c>
      <c r="H10" s="34">
        <f t="shared" si="2"/>
        <v>139</v>
      </c>
      <c r="I10" s="35">
        <f t="shared" si="3"/>
        <v>190.4862199740443</v>
      </c>
    </row>
    <row r="11" spans="1:9" x14ac:dyDescent="0.3">
      <c r="A11" s="32" t="s">
        <v>15</v>
      </c>
      <c r="B11" s="53">
        <v>803</v>
      </c>
      <c r="C11" s="53">
        <v>221.06107753288458</v>
      </c>
      <c r="D11" s="18">
        <f>B11/B$8</f>
        <v>0.13198553583168968</v>
      </c>
      <c r="E11" s="54">
        <v>162</v>
      </c>
      <c r="F11" s="54">
        <v>87.869221004854708</v>
      </c>
      <c r="G11" s="18">
        <f>E11/E$8</f>
        <v>8.2108464267612771E-2</v>
      </c>
      <c r="H11" s="34">
        <f t="shared" si="2"/>
        <v>641</v>
      </c>
      <c r="I11" s="35">
        <f t="shared" si="3"/>
        <v>237.88442571971797</v>
      </c>
    </row>
    <row r="12" spans="1:9" x14ac:dyDescent="0.3">
      <c r="A12" s="33" t="s">
        <v>16</v>
      </c>
      <c r="B12" s="53">
        <v>1381</v>
      </c>
      <c r="C12" s="53">
        <v>276.78511520672492</v>
      </c>
      <c r="D12" s="18">
        <f>B12/B$8</f>
        <v>0.2269888231426693</v>
      </c>
      <c r="E12" s="54">
        <v>665</v>
      </c>
      <c r="F12" s="54">
        <v>214.28719047110587</v>
      </c>
      <c r="G12" s="18">
        <f>E12/E$8</f>
        <v>0.33705017739483023</v>
      </c>
      <c r="H12" s="34">
        <f t="shared" si="2"/>
        <v>716</v>
      </c>
      <c r="I12" s="35">
        <f t="shared" si="3"/>
        <v>350.04142611982371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60">
        <v>5384</v>
      </c>
      <c r="C15" s="60">
        <v>637.21032634444964</v>
      </c>
      <c r="D15" s="18">
        <f>B15/B$15</f>
        <v>1</v>
      </c>
      <c r="E15" s="61">
        <v>1667</v>
      </c>
      <c r="F15" s="61">
        <v>288.28631601239766</v>
      </c>
      <c r="G15" s="18">
        <f>E15/E$15</f>
        <v>1</v>
      </c>
      <c r="H15" s="16">
        <f t="shared" ref="H15:H21" si="4">B15-E15</f>
        <v>3717</v>
      </c>
      <c r="I15" s="22">
        <f t="shared" ref="I15:I21" si="5">((SQRT((C15/1.645)^2+(F15/1.645)^2)))*1.645</f>
        <v>699.38973398241978</v>
      </c>
    </row>
    <row r="16" spans="1:9" x14ac:dyDescent="0.3">
      <c r="A16" s="32" t="s">
        <v>17</v>
      </c>
      <c r="B16" s="60">
        <v>1797</v>
      </c>
      <c r="C16" s="60">
        <v>359.29375168516356</v>
      </c>
      <c r="D16" s="18">
        <f>B16/B$15</f>
        <v>0.33376671619613668</v>
      </c>
      <c r="E16" s="61">
        <v>451</v>
      </c>
      <c r="F16" s="61">
        <v>157.58489775356011</v>
      </c>
      <c r="G16" s="18">
        <f>E16/E$15</f>
        <v>0.27054589082183561</v>
      </c>
      <c r="H16" s="16">
        <f t="shared" si="4"/>
        <v>1346</v>
      </c>
      <c r="I16" s="22">
        <f t="shared" si="5"/>
        <v>392.3327669211431</v>
      </c>
    </row>
    <row r="17" spans="1:9" x14ac:dyDescent="0.3">
      <c r="A17" s="32" t="s">
        <v>18</v>
      </c>
      <c r="B17" s="60">
        <v>1083</v>
      </c>
      <c r="C17" s="60">
        <v>272.74896883398111</v>
      </c>
      <c r="D17" s="18">
        <f t="shared" ref="D17:D21" si="6">B17/B$15</f>
        <v>0.2011515601783061</v>
      </c>
      <c r="E17" s="61">
        <v>335</v>
      </c>
      <c r="F17" s="61">
        <v>132.51792331605563</v>
      </c>
      <c r="G17" s="18">
        <f t="shared" ref="G17:G21" si="7">E17/E$15</f>
        <v>0.20095980803839233</v>
      </c>
      <c r="H17" s="16">
        <f t="shared" si="4"/>
        <v>748</v>
      </c>
      <c r="I17" s="22">
        <f t="shared" si="5"/>
        <v>303.23753065872307</v>
      </c>
    </row>
    <row r="18" spans="1:9" x14ac:dyDescent="0.3">
      <c r="A18" s="32" t="s">
        <v>19</v>
      </c>
      <c r="B18" s="60">
        <v>1124</v>
      </c>
      <c r="C18" s="60">
        <v>312.11055733505708</v>
      </c>
      <c r="D18" s="18">
        <f t="shared" si="6"/>
        <v>0.20876671619613671</v>
      </c>
      <c r="E18" s="61">
        <v>524</v>
      </c>
      <c r="F18" s="61">
        <v>149.42891286494725</v>
      </c>
      <c r="G18" s="18">
        <f t="shared" si="7"/>
        <v>0.31433713257348528</v>
      </c>
      <c r="H18" s="16">
        <f t="shared" si="4"/>
        <v>600</v>
      </c>
      <c r="I18" s="22">
        <f t="shared" si="5"/>
        <v>346.03757021456494</v>
      </c>
    </row>
    <row r="19" spans="1:9" x14ac:dyDescent="0.3">
      <c r="A19" s="33" t="s">
        <v>20</v>
      </c>
      <c r="B19" s="60">
        <v>608</v>
      </c>
      <c r="C19" s="60">
        <v>231.23581037546933</v>
      </c>
      <c r="D19" s="18">
        <f t="shared" si="6"/>
        <v>0.11292719167904904</v>
      </c>
      <c r="E19" s="61">
        <v>116</v>
      </c>
      <c r="F19" s="61">
        <v>69.021735706949585</v>
      </c>
      <c r="G19" s="18">
        <f t="shared" si="7"/>
        <v>6.9586082783443318E-2</v>
      </c>
      <c r="H19" s="16">
        <f t="shared" si="4"/>
        <v>492</v>
      </c>
      <c r="I19" s="22">
        <f t="shared" si="5"/>
        <v>241.31721861483487</v>
      </c>
    </row>
    <row r="20" spans="1:9" x14ac:dyDescent="0.3">
      <c r="A20" s="33" t="s">
        <v>21</v>
      </c>
      <c r="B20" s="60">
        <v>446</v>
      </c>
      <c r="C20" s="60">
        <v>168.88161534045085</v>
      </c>
      <c r="D20" s="18">
        <f t="shared" si="6"/>
        <v>8.2838038632986624E-2</v>
      </c>
      <c r="E20" s="61">
        <v>81</v>
      </c>
      <c r="F20" s="61">
        <v>63.976558206893245</v>
      </c>
      <c r="G20" s="18">
        <f t="shared" si="7"/>
        <v>4.8590281943611278E-2</v>
      </c>
      <c r="H20" s="16">
        <f t="shared" si="4"/>
        <v>365</v>
      </c>
      <c r="I20" s="22">
        <f t="shared" si="5"/>
        <v>180.59346610550449</v>
      </c>
    </row>
    <row r="21" spans="1:9" x14ac:dyDescent="0.3">
      <c r="A21" s="33" t="s">
        <v>30</v>
      </c>
      <c r="B21" s="60">
        <v>326</v>
      </c>
      <c r="C21" s="60">
        <v>152.14795430764093</v>
      </c>
      <c r="D21" s="18">
        <f t="shared" si="6"/>
        <v>6.0549777117384844E-2</v>
      </c>
      <c r="E21" s="61">
        <v>160</v>
      </c>
      <c r="F21" s="61">
        <v>97.616596949494195</v>
      </c>
      <c r="G21" s="18">
        <f t="shared" si="7"/>
        <v>9.5980803839232159E-2</v>
      </c>
      <c r="H21" s="16">
        <f t="shared" si="4"/>
        <v>166</v>
      </c>
      <c r="I21" s="22">
        <f t="shared" si="5"/>
        <v>180.77057282644205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4">
        <v>6084</v>
      </c>
      <c r="C24" s="64">
        <v>670.38943905762721</v>
      </c>
      <c r="D24" s="18">
        <f>B24/B$24</f>
        <v>1</v>
      </c>
      <c r="E24" s="65">
        <v>1973</v>
      </c>
      <c r="F24" s="65">
        <v>320</v>
      </c>
      <c r="G24" s="18">
        <f>E24/E$24</f>
        <v>1</v>
      </c>
      <c r="H24" s="16">
        <f>B24-E24</f>
        <v>4111</v>
      </c>
      <c r="I24" s="22">
        <f t="shared" ref="I24:I30" si="8">((SQRT((C24/1.645)^2+(F24/1.645)^2)))*1.645</f>
        <v>742.84722520852154</v>
      </c>
    </row>
    <row r="25" spans="1:9" ht="28.8" x14ac:dyDescent="0.3">
      <c r="A25" s="32" t="s">
        <v>25</v>
      </c>
      <c r="B25" s="64">
        <v>2929</v>
      </c>
      <c r="C25" s="64">
        <v>491.5485733882258</v>
      </c>
      <c r="D25" s="18">
        <f t="shared" ref="D25:D30" si="9">B25/B$24</f>
        <v>0.4814266929651545</v>
      </c>
      <c r="E25" s="65">
        <v>606</v>
      </c>
      <c r="F25" s="65">
        <v>176</v>
      </c>
      <c r="G25" s="18">
        <f t="shared" ref="G25:G30" si="10">E25/E$24</f>
        <v>0.30714647744551443</v>
      </c>
      <c r="H25" s="16">
        <f t="shared" ref="H25:H30" si="11">B25-E25</f>
        <v>2323</v>
      </c>
      <c r="I25" s="22">
        <f t="shared" si="8"/>
        <v>522.10726867186986</v>
      </c>
    </row>
    <row r="26" spans="1:9" ht="28.8" x14ac:dyDescent="0.3">
      <c r="A26" s="32" t="s">
        <v>26</v>
      </c>
      <c r="B26" s="64">
        <v>312</v>
      </c>
      <c r="C26" s="64">
        <v>203.92890918160671</v>
      </c>
      <c r="D26" s="18">
        <f t="shared" si="9"/>
        <v>5.128205128205128E-2</v>
      </c>
      <c r="E26" s="65">
        <v>135</v>
      </c>
      <c r="F26" s="65">
        <v>74</v>
      </c>
      <c r="G26" s="18">
        <f t="shared" si="10"/>
        <v>6.8423720223010645E-2</v>
      </c>
      <c r="H26" s="16">
        <f t="shared" si="11"/>
        <v>177</v>
      </c>
      <c r="I26" s="22">
        <f t="shared" si="8"/>
        <v>216.94008389414807</v>
      </c>
    </row>
    <row r="27" spans="1:9" ht="28.8" x14ac:dyDescent="0.3">
      <c r="A27" s="32" t="s">
        <v>27</v>
      </c>
      <c r="B27" s="64">
        <v>1171</v>
      </c>
      <c r="C27" s="64">
        <v>282.14180831631461</v>
      </c>
      <c r="D27" s="18">
        <f t="shared" si="9"/>
        <v>0.19247205785667323</v>
      </c>
      <c r="E27" s="65">
        <v>346</v>
      </c>
      <c r="F27" s="65">
        <v>133</v>
      </c>
      <c r="G27" s="18">
        <f t="shared" si="10"/>
        <v>0.17536746071971618</v>
      </c>
      <c r="H27" s="16">
        <f t="shared" si="11"/>
        <v>825</v>
      </c>
      <c r="I27" s="22">
        <f t="shared" si="8"/>
        <v>311.91825852296625</v>
      </c>
    </row>
    <row r="28" spans="1:9" ht="28.8" x14ac:dyDescent="0.3">
      <c r="A28" s="32" t="s">
        <v>28</v>
      </c>
      <c r="B28" s="64">
        <v>563</v>
      </c>
      <c r="C28" s="64">
        <v>173.84188218033077</v>
      </c>
      <c r="D28" s="18">
        <f t="shared" si="9"/>
        <v>9.253780407626562E-2</v>
      </c>
      <c r="E28" s="65">
        <v>400</v>
      </c>
      <c r="F28" s="65">
        <v>126</v>
      </c>
      <c r="G28" s="18">
        <f t="shared" si="10"/>
        <v>0.20273694880892043</v>
      </c>
      <c r="H28" s="16">
        <f t="shared" si="11"/>
        <v>163</v>
      </c>
      <c r="I28" s="22">
        <f t="shared" si="8"/>
        <v>214.70211922568444</v>
      </c>
    </row>
    <row r="29" spans="1:9" x14ac:dyDescent="0.3">
      <c r="A29" s="32" t="s">
        <v>22</v>
      </c>
      <c r="B29" s="64">
        <v>420</v>
      </c>
      <c r="C29" s="64">
        <v>136.66382110858748</v>
      </c>
      <c r="D29" s="18">
        <f t="shared" si="9"/>
        <v>6.9033530571992116E-2</v>
      </c>
      <c r="E29" s="65">
        <v>256</v>
      </c>
      <c r="F29" s="65">
        <v>130</v>
      </c>
      <c r="G29" s="18">
        <f t="shared" si="10"/>
        <v>0.12975164723770907</v>
      </c>
      <c r="H29" s="16">
        <f t="shared" si="11"/>
        <v>164</v>
      </c>
      <c r="I29" s="22">
        <f t="shared" si="8"/>
        <v>188.61866291541779</v>
      </c>
    </row>
    <row r="30" spans="1:9" x14ac:dyDescent="0.3">
      <c r="A30" s="37" t="s">
        <v>23</v>
      </c>
      <c r="B30" s="64">
        <v>689</v>
      </c>
      <c r="C30" s="64">
        <v>194.19835220722135</v>
      </c>
      <c r="D30" s="18">
        <f t="shared" si="9"/>
        <v>0.11324786324786325</v>
      </c>
      <c r="E30" s="65">
        <v>230</v>
      </c>
      <c r="F30" s="65">
        <v>125</v>
      </c>
      <c r="G30" s="27">
        <f t="shared" si="10"/>
        <v>0.11657374556512924</v>
      </c>
      <c r="H30" s="25">
        <f t="shared" si="11"/>
        <v>459</v>
      </c>
      <c r="I30" s="28">
        <f t="shared" si="8"/>
        <v>230.95021108455387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Southern Maryland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855</v>
      </c>
      <c r="C8" s="55">
        <v>203.7105790085532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855</v>
      </c>
      <c r="I8" s="50">
        <f t="shared" ref="I8:I12" si="1">((SQRT((C8/1.645)^2+(F8/1.645)^2)))*1.645</f>
        <v>203.7105790085532</v>
      </c>
    </row>
    <row r="9" spans="1:9" x14ac:dyDescent="0.3">
      <c r="A9" s="32" t="s">
        <v>13</v>
      </c>
      <c r="B9" s="55">
        <v>389</v>
      </c>
      <c r="C9" s="55">
        <v>138.89564428015731</v>
      </c>
      <c r="D9" s="18">
        <f>B9/B$8</f>
        <v>0.45497076023391814</v>
      </c>
      <c r="E9" s="41">
        <v>0</v>
      </c>
      <c r="F9" s="41">
        <v>0</v>
      </c>
      <c r="G9" s="18">
        <v>0</v>
      </c>
      <c r="H9" s="49">
        <f t="shared" si="0"/>
        <v>389</v>
      </c>
      <c r="I9" s="50">
        <f t="shared" si="1"/>
        <v>138.89564428015731</v>
      </c>
    </row>
    <row r="10" spans="1:9" x14ac:dyDescent="0.3">
      <c r="A10" s="32" t="s">
        <v>14</v>
      </c>
      <c r="B10" s="55">
        <v>18</v>
      </c>
      <c r="C10" s="55">
        <v>27</v>
      </c>
      <c r="D10" s="18">
        <f>B10/B$8</f>
        <v>2.1052631578947368E-2</v>
      </c>
      <c r="E10" s="41">
        <v>0</v>
      </c>
      <c r="F10" s="41">
        <v>0</v>
      </c>
      <c r="G10" s="18">
        <v>0</v>
      </c>
      <c r="H10" s="49">
        <f t="shared" si="0"/>
        <v>18</v>
      </c>
      <c r="I10" s="50">
        <f>((SQRT((C10/1.645)^2+(F10/1.645)^2)))*1.645</f>
        <v>27</v>
      </c>
    </row>
    <row r="11" spans="1:9" x14ac:dyDescent="0.3">
      <c r="A11" s="32" t="s">
        <v>15</v>
      </c>
      <c r="B11" s="55">
        <v>194</v>
      </c>
      <c r="C11" s="55">
        <v>98.198777996469985</v>
      </c>
      <c r="D11" s="18">
        <f>B11/B$8</f>
        <v>0.22690058479532163</v>
      </c>
      <c r="E11" s="41">
        <v>0</v>
      </c>
      <c r="F11" s="41">
        <v>0</v>
      </c>
      <c r="G11" s="18">
        <v>0</v>
      </c>
      <c r="H11" s="49">
        <f t="shared" si="0"/>
        <v>194</v>
      </c>
      <c r="I11" s="50">
        <f>((SQRT((C11/1.645)^2+(F11/1.645)^2)))*1.645</f>
        <v>98.198777996469985</v>
      </c>
    </row>
    <row r="12" spans="1:9" x14ac:dyDescent="0.3">
      <c r="A12" s="33" t="s">
        <v>16</v>
      </c>
      <c r="B12" s="55">
        <v>254</v>
      </c>
      <c r="C12" s="55">
        <v>108.7841900277793</v>
      </c>
      <c r="D12" s="18">
        <f>B12/B$8</f>
        <v>0.29707602339181288</v>
      </c>
      <c r="E12" s="41">
        <v>0</v>
      </c>
      <c r="F12" s="41">
        <v>0</v>
      </c>
      <c r="G12" s="18">
        <v>0</v>
      </c>
      <c r="H12" s="49">
        <f t="shared" si="0"/>
        <v>254</v>
      </c>
      <c r="I12" s="50">
        <f t="shared" si="1"/>
        <v>108.7841900277793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6">
        <v>724</v>
      </c>
      <c r="C15" s="56">
        <v>186.19881847100964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724</v>
      </c>
      <c r="I15" s="22">
        <f t="shared" ref="I15:I21" si="3">((SQRT((C15/1.645)^2+(F15/1.645)^2)))*1.645</f>
        <v>186.19881847100964</v>
      </c>
    </row>
    <row r="16" spans="1:9" x14ac:dyDescent="0.3">
      <c r="A16" s="32" t="s">
        <v>17</v>
      </c>
      <c r="B16" s="56">
        <v>350</v>
      </c>
      <c r="C16" s="56">
        <v>131.03053079339944</v>
      </c>
      <c r="D16" s="18">
        <f t="shared" ref="D16:D21" si="4">IF(B16=0,0,B16/B$15)</f>
        <v>0.48342541436464087</v>
      </c>
      <c r="E16" s="40">
        <v>0</v>
      </c>
      <c r="F16" s="40">
        <v>0</v>
      </c>
      <c r="G16" s="18">
        <v>0</v>
      </c>
      <c r="H16" s="16">
        <f t="shared" si="2"/>
        <v>350</v>
      </c>
      <c r="I16" s="22">
        <f t="shared" si="3"/>
        <v>131.03053079339944</v>
      </c>
    </row>
    <row r="17" spans="1:9" x14ac:dyDescent="0.3">
      <c r="A17" s="32" t="s">
        <v>18</v>
      </c>
      <c r="B17" s="56">
        <v>143</v>
      </c>
      <c r="C17" s="56">
        <v>84.935269470344295</v>
      </c>
      <c r="D17" s="18">
        <f t="shared" si="4"/>
        <v>0.19751381215469613</v>
      </c>
      <c r="E17" s="40">
        <v>0</v>
      </c>
      <c r="F17" s="40">
        <v>0</v>
      </c>
      <c r="G17" s="18">
        <v>0</v>
      </c>
      <c r="H17" s="16">
        <f t="shared" si="2"/>
        <v>143</v>
      </c>
      <c r="I17" s="22">
        <f t="shared" si="3"/>
        <v>84.935269470344295</v>
      </c>
    </row>
    <row r="18" spans="1:9" x14ac:dyDescent="0.3">
      <c r="A18" s="32" t="s">
        <v>19</v>
      </c>
      <c r="B18" s="56">
        <v>103</v>
      </c>
      <c r="C18" s="56">
        <v>65.886265640116534</v>
      </c>
      <c r="D18" s="18">
        <f t="shared" si="4"/>
        <v>0.14226519337016574</v>
      </c>
      <c r="E18" s="40">
        <v>0</v>
      </c>
      <c r="F18" s="40">
        <v>0</v>
      </c>
      <c r="G18" s="18">
        <v>0</v>
      </c>
      <c r="H18" s="16">
        <f t="shared" si="2"/>
        <v>103</v>
      </c>
      <c r="I18" s="22">
        <f t="shared" si="3"/>
        <v>65.886265640116534</v>
      </c>
    </row>
    <row r="19" spans="1:9" x14ac:dyDescent="0.3">
      <c r="A19" s="33" t="s">
        <v>20</v>
      </c>
      <c r="B19" s="56">
        <v>57</v>
      </c>
      <c r="C19" s="56">
        <v>59.665735560705187</v>
      </c>
      <c r="D19" s="18">
        <f t="shared" si="4"/>
        <v>7.8729281767955794E-2</v>
      </c>
      <c r="E19" s="40">
        <v>0</v>
      </c>
      <c r="F19" s="40">
        <v>0</v>
      </c>
      <c r="G19" s="18">
        <v>0</v>
      </c>
      <c r="H19" s="16">
        <f t="shared" si="2"/>
        <v>57</v>
      </c>
      <c r="I19" s="22">
        <f t="shared" si="3"/>
        <v>59.665735560705187</v>
      </c>
    </row>
    <row r="20" spans="1:9" x14ac:dyDescent="0.3">
      <c r="A20" s="33" t="s">
        <v>21</v>
      </c>
      <c r="B20" s="56">
        <v>11</v>
      </c>
      <c r="C20" s="56">
        <v>14.422205101855958</v>
      </c>
      <c r="D20" s="18">
        <f t="shared" si="4"/>
        <v>1.5193370165745856E-2</v>
      </c>
      <c r="E20" s="40">
        <v>0</v>
      </c>
      <c r="F20" s="40">
        <v>0</v>
      </c>
      <c r="G20" s="18">
        <v>0</v>
      </c>
      <c r="H20" s="16">
        <f t="shared" si="2"/>
        <v>11</v>
      </c>
      <c r="I20" s="22">
        <f t="shared" si="3"/>
        <v>14.422205101855958</v>
      </c>
    </row>
    <row r="21" spans="1:9" x14ac:dyDescent="0.3">
      <c r="A21" s="33" t="s">
        <v>30</v>
      </c>
      <c r="B21" s="56">
        <v>60</v>
      </c>
      <c r="C21" s="56">
        <v>46.669047558312137</v>
      </c>
      <c r="D21" s="18">
        <f t="shared" si="4"/>
        <v>8.2872928176795577E-2</v>
      </c>
      <c r="E21" s="40">
        <v>0</v>
      </c>
      <c r="F21" s="40">
        <v>0</v>
      </c>
      <c r="G21" s="18">
        <v>0</v>
      </c>
      <c r="H21" s="16">
        <f t="shared" si="2"/>
        <v>60</v>
      </c>
      <c r="I21" s="22">
        <f t="shared" si="3"/>
        <v>46.669047558312137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7">
        <v>855</v>
      </c>
      <c r="C24" s="57">
        <v>215.03720608304042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855</v>
      </c>
      <c r="I24" s="22">
        <f t="shared" ref="I24:I30" si="6">((SQRT((C24/1.645)^2+(F24/1.645)^2)))*1.645</f>
        <v>215.03720608304042</v>
      </c>
    </row>
    <row r="25" spans="1:9" ht="28.8" x14ac:dyDescent="0.3">
      <c r="A25" s="32" t="s">
        <v>25</v>
      </c>
      <c r="B25" s="57">
        <v>492</v>
      </c>
      <c r="C25" s="57">
        <v>176.90392872969215</v>
      </c>
      <c r="D25" s="18">
        <f t="shared" ref="D25:D30" si="7">IF(B25=0,0,B25/B$24)</f>
        <v>0.57543859649122808</v>
      </c>
      <c r="E25" s="40">
        <v>0</v>
      </c>
      <c r="F25" s="40">
        <v>0</v>
      </c>
      <c r="G25" s="18">
        <v>0</v>
      </c>
      <c r="H25" s="16">
        <f t="shared" si="5"/>
        <v>492</v>
      </c>
      <c r="I25" s="22">
        <f t="shared" si="6"/>
        <v>176.90392872969215</v>
      </c>
    </row>
    <row r="26" spans="1:9" ht="28.8" x14ac:dyDescent="0.3">
      <c r="A26" s="32" t="s">
        <v>26</v>
      </c>
      <c r="B26" s="57">
        <v>23</v>
      </c>
      <c r="C26" s="57">
        <v>32</v>
      </c>
      <c r="D26" s="18">
        <f t="shared" si="7"/>
        <v>2.6900584795321637E-2</v>
      </c>
      <c r="E26" s="40">
        <v>0</v>
      </c>
      <c r="F26" s="40">
        <v>0</v>
      </c>
      <c r="G26" s="18">
        <v>0</v>
      </c>
      <c r="H26" s="16">
        <f t="shared" si="5"/>
        <v>23</v>
      </c>
      <c r="I26" s="22">
        <f t="shared" si="6"/>
        <v>32</v>
      </c>
    </row>
    <row r="27" spans="1:9" ht="28.8" x14ac:dyDescent="0.3">
      <c r="A27" s="32" t="s">
        <v>27</v>
      </c>
      <c r="B27" s="57">
        <v>88</v>
      </c>
      <c r="C27" s="57">
        <v>58.813263810130444</v>
      </c>
      <c r="D27" s="18">
        <f t="shared" si="7"/>
        <v>0.10292397660818714</v>
      </c>
      <c r="E27" s="40">
        <v>0</v>
      </c>
      <c r="F27" s="40">
        <v>0</v>
      </c>
      <c r="G27" s="18">
        <v>0</v>
      </c>
      <c r="H27" s="16">
        <f t="shared" si="5"/>
        <v>88</v>
      </c>
      <c r="I27" s="22">
        <f t="shared" si="6"/>
        <v>58.813263810130444</v>
      </c>
    </row>
    <row r="28" spans="1:9" ht="28.8" x14ac:dyDescent="0.3">
      <c r="A28" s="32" t="s">
        <v>28</v>
      </c>
      <c r="B28" s="57">
        <v>72</v>
      </c>
      <c r="C28" s="57">
        <v>52.971690552596115</v>
      </c>
      <c r="D28" s="18">
        <f t="shared" si="7"/>
        <v>8.4210526315789472E-2</v>
      </c>
      <c r="E28" s="40">
        <v>0</v>
      </c>
      <c r="F28" s="40">
        <v>0</v>
      </c>
      <c r="G28" s="18">
        <v>0</v>
      </c>
      <c r="H28" s="16">
        <f t="shared" si="5"/>
        <v>72</v>
      </c>
      <c r="I28" s="22">
        <f t="shared" si="6"/>
        <v>52.971690552596115</v>
      </c>
    </row>
    <row r="29" spans="1:9" x14ac:dyDescent="0.3">
      <c r="A29" s="32" t="s">
        <v>22</v>
      </c>
      <c r="B29" s="57">
        <v>49</v>
      </c>
      <c r="C29" s="57">
        <v>38.755644750152207</v>
      </c>
      <c r="D29" s="18">
        <f t="shared" si="7"/>
        <v>5.7309941520467839E-2</v>
      </c>
      <c r="E29" s="40">
        <v>0</v>
      </c>
      <c r="F29" s="40">
        <v>0</v>
      </c>
      <c r="G29" s="18">
        <v>0</v>
      </c>
      <c r="H29" s="16">
        <f t="shared" si="5"/>
        <v>49</v>
      </c>
      <c r="I29" s="22">
        <f t="shared" si="6"/>
        <v>38.755644750152207</v>
      </c>
    </row>
    <row r="30" spans="1:9" x14ac:dyDescent="0.3">
      <c r="A30" s="37" t="s">
        <v>23</v>
      </c>
      <c r="B30" s="57">
        <v>131</v>
      </c>
      <c r="C30" s="57">
        <v>78.453808065638228</v>
      </c>
      <c r="D30" s="18">
        <f t="shared" si="7"/>
        <v>0.15321637426900586</v>
      </c>
      <c r="E30" s="40">
        <v>0</v>
      </c>
      <c r="F30" s="40">
        <v>0</v>
      </c>
      <c r="G30" s="27">
        <v>0</v>
      </c>
      <c r="H30" s="25">
        <f t="shared" si="5"/>
        <v>131</v>
      </c>
      <c r="I30" s="28">
        <f t="shared" si="6"/>
        <v>78.453808065638228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1BAC40-227B-4737-8CF3-3CB6CDE7C4EA}"/>
</file>

<file path=customXml/itemProps2.xml><?xml version="1.0" encoding="utf-8"?>
<ds:datastoreItem xmlns:ds="http://schemas.openxmlformats.org/officeDocument/2006/customXml" ds:itemID="{6CEB8A76-5770-4034-9C88-128C7B76512A}"/>
</file>

<file path=customXml/itemProps3.xml><?xml version="1.0" encoding="utf-8"?>
<ds:datastoreItem xmlns:ds="http://schemas.openxmlformats.org/officeDocument/2006/customXml" ds:itemID="{528CFCB6-54F7-4C58-8639-C836911B0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