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96" windowWidth="15012" windowHeight="817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<sst xmlns="http://schemas.openxmlformats.org/spreadsheetml/2006/main" count="157" uniqueCount="41">
  <si>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</si>
  <si>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</si>
  <si>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</si>
  <si>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</si>
  <si>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</si>
  <si>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</si>
  <si>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</si>
  <si>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</si>
  <si>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</si>
  <si>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</si>
  <si>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</si>
  <si>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</si>
  <si>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</si>
  <si>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</si>
  <si>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</si>
  <si>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</si>
  <si>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</si>
  <si>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</si>
  <si>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</si>
  <si>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</si>
  <si>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</si>
  <si>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</si>
  <si>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</si>
  <si>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</si>
  <si>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</si>
  <si>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</si>
  <si>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</si>
  <si>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</si>
  <si>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</si>
  <si>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</si>
  <si>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</si>
  <si>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</si>
  <si>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</si>
  <si>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</si>
  <si>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</si>
  <si>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</si>
  <si>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</si>
  <si>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</si>
  <si>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</si>
  <si>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</si>
  <si>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Western Maryland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</si>
</sst>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2" sqref="A32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12226</v>
      </c>
      <c r="C8" s="17">
        <f>((SQRT((Intra!C8/1.645)^2+(Inter!C8/1.645)^2+(Foreign!C8/1.645)^2))*1.645)</f>
        <v>891.16216257199778</v>
      </c>
      <c r="D8" s="18">
        <f t="shared" ref="D8:D12" si="0">B8/B$8</f>
        <v>1</v>
      </c>
      <c r="E8" s="16">
        <f>Intra!E8+Inter!E8+Foreign!E8</f>
        <v>7909</v>
      </c>
      <c r="F8" s="17">
        <f>((SQRT((Intra!F8/1.645)^2+(Inter!F8/1.645)^2+(Foreign!F8/1.645)^2))*1.645)</f>
        <v>685.56691868846758</v>
      </c>
      <c r="G8" s="18">
        <f>E8/E$8</f>
        <v>1</v>
      </c>
      <c r="H8" s="16">
        <f>Intra!H8+Inter!H8+Foreign!H8</f>
        <v>4317</v>
      </c>
      <c r="I8" s="22">
        <f>((SQRT((Intra!I8/1.645)^2+(Inter!I8/1.645)^2+(Foreign!I8/1.645)^2))*1.645)</f>
        <v>1124.3540367695578</v>
      </c>
      <c r="K8" s="6"/>
    </row>
    <row r="9" spans="1:11" x14ac:dyDescent="0.3">
      <c r="A9" s="19" t="s">
        <v>13</v>
      </c>
      <c r="B9" s="16">
        <f>Intra!B9+Inter!B9+Foreign!B9</f>
        <v>4971</v>
      </c>
      <c r="C9" s="17">
        <f>((SQRT((Intra!C9/1.645)^2+(Inter!C9/1.645)^2+(Foreign!C9/1.645)^2))*1.645)</f>
        <v>670.76821630127938</v>
      </c>
      <c r="D9" s="18">
        <f t="shared" si="0"/>
        <v>0.40659250777032552</v>
      </c>
      <c r="E9" s="16">
        <f>Intra!E9+Inter!E9+Foreign!E9</f>
        <v>3964</v>
      </c>
      <c r="F9" s="17">
        <f>((SQRT((Intra!F9/1.645)^2+(Inter!F9/1.645)^2+(Foreign!F9/1.645)^2))*1.645)</f>
        <v>533.44634219385182</v>
      </c>
      <c r="G9" s="18">
        <f>E9/E$8</f>
        <v>0.50120116323176134</v>
      </c>
      <c r="H9" s="16">
        <f>Intra!H9+Inter!H9+Foreign!H9</f>
        <v>1007</v>
      </c>
      <c r="I9" s="22">
        <f>((SQRT((Intra!I9/1.645)^2+(Inter!I9/1.645)^2+(Foreign!I9/1.645)^2))*1.645)</f>
        <v>857.02683738608789</v>
      </c>
      <c r="K9" s="6"/>
    </row>
    <row r="10" spans="1:11" x14ac:dyDescent="0.3">
      <c r="A10" s="19" t="s">
        <v>14</v>
      </c>
      <c r="B10" s="16">
        <f>Intra!B10+Inter!B10+Foreign!B10</f>
        <v>1082</v>
      </c>
      <c r="C10" s="17">
        <f>((SQRT((Intra!C10/1.645)^2+(Inter!C10/1.645)^2+(Foreign!C10/1.645)^2))*1.645)</f>
        <v>254.12201793626622</v>
      </c>
      <c r="D10" s="18">
        <f t="shared" si="0"/>
        <v>8.8499918207099626E-2</v>
      </c>
      <c r="E10" s="16">
        <f>Intra!E10+Inter!E10+Foreign!E10</f>
        <v>494</v>
      </c>
      <c r="F10" s="17">
        <f>((SQRT((Intra!F10/1.645)^2+(Inter!F10/1.645)^2+(Foreign!F10/1.645)^2))*1.645)</f>
        <v>141.26924647636511</v>
      </c>
      <c r="G10" s="18">
        <f>E10/E$8</f>
        <v>6.2460488051586799E-2</v>
      </c>
      <c r="H10" s="16">
        <f>Intra!H10+Inter!H10+Foreign!H10</f>
        <v>588</v>
      </c>
      <c r="I10" s="22">
        <f>((SQRT((Intra!I10/1.645)^2+(Inter!I10/1.645)^2+(Foreign!I10/1.645)^2))*1.645)</f>
        <v>290.74903267250954</v>
      </c>
      <c r="K10" s="6"/>
    </row>
    <row r="11" spans="1:11" x14ac:dyDescent="0.3">
      <c r="A11" s="19" t="s">
        <v>15</v>
      </c>
      <c r="B11" s="16">
        <f>Intra!B11+Inter!B11+Foreign!B11</f>
        <v>117</v>
      </c>
      <c r="C11" s="17">
        <f>((SQRT((Intra!C11/1.645)^2+(Inter!C11/1.645)^2+(Foreign!C11/1.645)^2))*1.645)</f>
        <v>92.72540105062906</v>
      </c>
      <c r="D11" s="18">
        <f t="shared" si="0"/>
        <v>9.569769344020939E-3</v>
      </c>
      <c r="E11" s="16">
        <f>Intra!E11+Inter!E11+Foreign!E11</f>
        <v>45</v>
      </c>
      <c r="F11" s="17">
        <f>((SQRT((Intra!F11/1.645)^2+(Inter!F11/1.645)^2+(Foreign!F11/1.645)^2))*1.645)</f>
        <v>37.229020937972564</v>
      </c>
      <c r="G11" s="18">
        <f>E11/E$8</f>
        <v>5.689720571500822E-3</v>
      </c>
      <c r="H11" s="16">
        <f>Intra!H11+Inter!H11+Foreign!H11</f>
        <v>72</v>
      </c>
      <c r="I11" s="22">
        <f>((SQRT((Intra!I11/1.645)^2+(Inter!I11/1.645)^2+(Foreign!I11/1.645)^2))*1.645)</f>
        <v>99.919967974374401</v>
      </c>
      <c r="K11" s="6"/>
    </row>
    <row r="12" spans="1:11" s="1" customFormat="1" x14ac:dyDescent="0.3">
      <c r="A12" s="20" t="s">
        <v>16</v>
      </c>
      <c r="B12" s="16">
        <f>Intra!B12+Inter!B12+Foreign!B12</f>
        <v>6056</v>
      </c>
      <c r="C12" s="17">
        <f>((SQRT((Intra!C12/1.645)^2+(Inter!C12/1.645)^2+(Foreign!C12/1.645)^2))*1.645)</f>
        <v>520.63807006403204</v>
      </c>
      <c r="D12" s="18">
        <f t="shared" si="0"/>
        <v>0.49533780467855393</v>
      </c>
      <c r="E12" s="16">
        <f>Intra!E12+Inter!E12+Foreign!E12</f>
        <v>3406</v>
      </c>
      <c r="F12" s="17">
        <f>((SQRT((Intra!F12/1.645)^2+(Inter!F12/1.645)^2+(Foreign!F12/1.645)^2))*1.645)</f>
        <v>405.08517622840759</v>
      </c>
      <c r="G12" s="18">
        <f>E12/E$8</f>
        <v>0.43064862814515109</v>
      </c>
      <c r="H12" s="16">
        <f>Intra!H12+Inter!H12+Foreign!H12</f>
        <v>2650</v>
      </c>
      <c r="I12" s="22">
        <f>((SQRT((Intra!I12/1.645)^2+(Inter!I12/1.645)^2+(Foreign!I12/1.645)^2))*1.645)</f>
        <v>659.66506652997771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9093</v>
      </c>
      <c r="C15" s="17">
        <f>((SQRT((Intra!C15/1.645)^2+(Inter!C15/1.645)^2+(Foreign!C15/1.645)^2))*1.645)</f>
        <v>733.11936272342439</v>
      </c>
      <c r="D15" s="18">
        <f>B15/B$15</f>
        <v>1</v>
      </c>
      <c r="E15" s="16">
        <f>Intra!E15+Inter!E15+Foreign!E15</f>
        <v>5484</v>
      </c>
      <c r="F15" s="17">
        <f>((SQRT((Intra!F15/1.645)^2+(Inter!F15/1.645)^2+(Foreign!F15/1.645)^2))*1.645)</f>
        <v>552.94032227718753</v>
      </c>
      <c r="G15" s="18">
        <f>E15/E$15</f>
        <v>1</v>
      </c>
      <c r="H15" s="16">
        <f>Intra!H15+Inter!H15+Foreign!H15</f>
        <v>3609</v>
      </c>
      <c r="I15" s="22">
        <f>((SQRT((Intra!I15/1.645)^2+(Inter!I15/1.645)^2+(Foreign!I15/1.645)^2))*1.645)</f>
        <v>918.26303421187527</v>
      </c>
    </row>
    <row r="16" spans="1:11" x14ac:dyDescent="0.3">
      <c r="A16" s="19" t="s">
        <v>17</v>
      </c>
      <c r="B16" s="16">
        <f>Intra!B16+Inter!B16+Foreign!B16</f>
        <v>2256</v>
      </c>
      <c r="C16" s="17">
        <f>((SQRT((Intra!C16/1.645)^2+(Inter!C16/1.645)^2+(Foreign!C16/1.645)^2))*1.645)</f>
        <v>363.52028829213924</v>
      </c>
      <c r="D16" s="18">
        <f>B16/B$15</f>
        <v>0.24810293632464533</v>
      </c>
      <c r="E16" s="16">
        <f>Intra!E16+Inter!E16+Foreign!E16</f>
        <v>1380</v>
      </c>
      <c r="F16" s="17">
        <f>((SQRT((Intra!F16/1.645)^2+(Inter!F16/1.645)^2+(Foreign!F16/1.645)^2))*1.645)</f>
        <v>282.54734116604243</v>
      </c>
      <c r="G16" s="18">
        <f>E16/E$15</f>
        <v>0.25164113785557984</v>
      </c>
      <c r="H16" s="16">
        <f>Intra!H16+Inter!H16+Foreign!H16</f>
        <v>876</v>
      </c>
      <c r="I16" s="22">
        <f>((SQRT((Intra!I16/1.645)^2+(Inter!I16/1.645)^2+(Foreign!I16/1.645)^2))*1.645)</f>
        <v>460.41285820445984</v>
      </c>
    </row>
    <row r="17" spans="1:9" x14ac:dyDescent="0.3">
      <c r="A17" s="19" t="s">
        <v>18</v>
      </c>
      <c r="B17" s="16">
        <f>Intra!B17+Inter!B17+Foreign!B17</f>
        <v>2299</v>
      </c>
      <c r="C17" s="17">
        <f>((SQRT((Intra!C17/1.645)^2+(Inter!C17/1.645)^2+(Foreign!C17/1.645)^2))*1.645)</f>
        <v>325.13535642867265</v>
      </c>
      <c r="D17" s="18">
        <f t="shared" ref="D17:D21" si="1">B17/B$15</f>
        <v>0.25283184867480479</v>
      </c>
      <c r="E17" s="16">
        <f>Intra!E17+Inter!E17+Foreign!E17</f>
        <v>1252</v>
      </c>
      <c r="F17" s="17">
        <f>((SQRT((Intra!F17/1.645)^2+(Inter!F17/1.645)^2+(Foreign!F17/1.645)^2))*1.645)</f>
        <v>238.58960580880299</v>
      </c>
      <c r="G17" s="18">
        <f t="shared" ref="G17:G21" si="2">E17/E$15</f>
        <v>0.22830051057622175</v>
      </c>
      <c r="H17" s="16">
        <f>Intra!H17+Inter!H17+Foreign!H17</f>
        <v>1047</v>
      </c>
      <c r="I17" s="22">
        <f>((SQRT((Intra!I17/1.645)^2+(Inter!I17/1.645)^2+(Foreign!I17/1.645)^2))*1.645)</f>
        <v>403.28401902381398</v>
      </c>
    </row>
    <row r="18" spans="1:9" x14ac:dyDescent="0.3">
      <c r="A18" s="19" t="s">
        <v>19</v>
      </c>
      <c r="B18" s="16">
        <f>Intra!B18+Inter!B18+Foreign!B18</f>
        <v>2005</v>
      </c>
      <c r="C18" s="17">
        <f>((SQRT((Intra!C18/1.645)^2+(Inter!C18/1.645)^2+(Foreign!C18/1.645)^2))*1.645)</f>
        <v>394.38559811433271</v>
      </c>
      <c r="D18" s="18">
        <f t="shared" si="1"/>
        <v>0.2204992851644122</v>
      </c>
      <c r="E18" s="16">
        <f>Intra!E18+Inter!E18+Foreign!E18</f>
        <v>1527</v>
      </c>
      <c r="F18" s="17">
        <f>((SQRT((Intra!F18/1.645)^2+(Inter!F18/1.645)^2+(Foreign!F18/1.645)^2))*1.645)</f>
        <v>319.10813214332222</v>
      </c>
      <c r="G18" s="18">
        <f t="shared" si="2"/>
        <v>0.27844638949671774</v>
      </c>
      <c r="H18" s="16">
        <f>Intra!H18+Inter!H18+Foreign!H18</f>
        <v>478</v>
      </c>
      <c r="I18" s="22">
        <f>((SQRT((Intra!I18/1.645)^2+(Inter!I18/1.645)^2+(Foreign!I18/1.645)^2))*1.645)</f>
        <v>507.31646927731407</v>
      </c>
    </row>
    <row r="19" spans="1:9" x14ac:dyDescent="0.3">
      <c r="A19" s="20" t="s">
        <v>20</v>
      </c>
      <c r="B19" s="16">
        <f>Intra!B19+Inter!B19+Foreign!B19</f>
        <v>1233</v>
      </c>
      <c r="C19" s="17">
        <f>((SQRT((Intra!C19/1.645)^2+(Inter!C19/1.645)^2+(Foreign!C19/1.645)^2))*1.645)</f>
        <v>280.13568141170452</v>
      </c>
      <c r="D19" s="18">
        <f t="shared" si="1"/>
        <v>0.13559881227317716</v>
      </c>
      <c r="E19" s="16">
        <f>Intra!E19+Inter!E19+Foreign!E19</f>
        <v>730</v>
      </c>
      <c r="F19" s="17">
        <f>((SQRT((Intra!F19/1.645)^2+(Inter!F19/1.645)^2+(Foreign!F19/1.645)^2))*1.645)</f>
        <v>199.81241202688085</v>
      </c>
      <c r="G19" s="18">
        <f t="shared" si="2"/>
        <v>0.13311451495258936</v>
      </c>
      <c r="H19" s="16">
        <f>Intra!H19+Inter!H19+Foreign!H19</f>
        <v>503</v>
      </c>
      <c r="I19" s="22">
        <f>((SQRT((Intra!I19/1.645)^2+(Inter!I19/1.645)^2+(Foreign!I19/1.645)^2))*1.645)</f>
        <v>344.09446377412115</v>
      </c>
    </row>
    <row r="20" spans="1:9" x14ac:dyDescent="0.3">
      <c r="A20" s="20" t="s">
        <v>21</v>
      </c>
      <c r="B20" s="16">
        <f>Intra!B20+Inter!B20+Foreign!B20</f>
        <v>1222</v>
      </c>
      <c r="C20" s="17">
        <f>((SQRT((Intra!C20/1.645)^2+(Inter!C20/1.645)^2+(Foreign!C20/1.645)^2))*1.645)</f>
        <v>244.3951718017359</v>
      </c>
      <c r="D20" s="18">
        <f t="shared" si="1"/>
        <v>0.13438909050918288</v>
      </c>
      <c r="E20" s="16">
        <f>Intra!E20+Inter!E20+Foreign!E20</f>
        <v>550</v>
      </c>
      <c r="F20" s="17">
        <f>((SQRT((Intra!F20/1.645)^2+(Inter!F20/1.645)^2+(Foreign!F20/1.645)^2))*1.645)</f>
        <v>160.76069171286866</v>
      </c>
      <c r="G20" s="18">
        <f t="shared" si="2"/>
        <v>0.10029175784099198</v>
      </c>
      <c r="H20" s="16">
        <f>Intra!H20+Inter!H20+Foreign!H20</f>
        <v>672</v>
      </c>
      <c r="I20" s="22">
        <f>((SQRT((Intra!I20/1.645)^2+(Inter!I20/1.645)^2+(Foreign!I20/1.645)^2))*1.645)</f>
        <v>292.52863107736994</v>
      </c>
    </row>
    <row r="21" spans="1:9" x14ac:dyDescent="0.3">
      <c r="A21" s="20" t="s">
        <v>30</v>
      </c>
      <c r="B21" s="16">
        <f>Intra!B21+Inter!B21+Foreign!B21</f>
        <v>78</v>
      </c>
      <c r="C21" s="17">
        <f>((SQRT((Intra!C21/1.645)^2+(Inter!C21/1.645)^2+(Foreign!C21/1.645)^2))*1.645)</f>
        <v>76.544104933038454</v>
      </c>
      <c r="D21" s="18">
        <f t="shared" si="1"/>
        <v>8.5780270537776319E-3</v>
      </c>
      <c r="E21" s="16">
        <f>Intra!E21+Inter!E21+Foreign!E21</f>
        <v>45</v>
      </c>
      <c r="F21" s="17">
        <f>((SQRT((Intra!F21/1.645)^2+(Inter!F21/1.645)^2+(Foreign!F21/1.645)^2))*1.645)</f>
        <v>37.229020937972564</v>
      </c>
      <c r="G21" s="18">
        <f t="shared" si="2"/>
        <v>8.2056892778993428E-3</v>
      </c>
      <c r="H21" s="16">
        <f>Intra!H21+Inter!H21+Foreign!H21</f>
        <v>33</v>
      </c>
      <c r="I21" s="22">
        <f>((SQRT((Intra!I21/1.645)^2+(Inter!I21/1.645)^2+(Foreign!I21/1.645)^2))*1.645)</f>
        <v>85.117565754666657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12226</v>
      </c>
      <c r="C24" s="17">
        <f>((SQRT((Intra!C24/1.645)^2+(Inter!C24/1.645)^2+(Foreign!C24/1.645)^2))*1.645)</f>
        <v>839.64039921861786</v>
      </c>
      <c r="D24" s="18">
        <f>B24/B$24</f>
        <v>1</v>
      </c>
      <c r="E24" s="16">
        <f>Intra!E24+Inter!E24+Foreign!E24</f>
        <v>7909</v>
      </c>
      <c r="F24" s="17">
        <f>((SQRT((Intra!F24/1.645)^2+(Inter!F24/1.645)^2+(Foreign!F24/1.645)^2))*1.645)</f>
        <v>658.49677296096149</v>
      </c>
      <c r="G24" s="18">
        <f>E24/E$24</f>
        <v>1</v>
      </c>
      <c r="H24" s="16">
        <f>Intra!H24+Inter!H24+Foreign!H24</f>
        <v>4317</v>
      </c>
      <c r="I24" s="22">
        <f>((SQRT((Intra!I24/1.645)^2+(Inter!I24/1.645)^2+(Foreign!I24/1.645)^2))*1.645)</f>
        <v>1067.0585738374441</v>
      </c>
    </row>
    <row r="25" spans="1:9" ht="28.8" x14ac:dyDescent="0.3">
      <c r="A25" s="19" t="s">
        <v>25</v>
      </c>
      <c r="B25" s="16">
        <f>Intra!B25+Inter!B25+Foreign!B25</f>
        <v>3101</v>
      </c>
      <c r="C25" s="17">
        <f>((SQRT((Intra!C25/1.645)^2+(Inter!C25/1.645)^2+(Foreign!C25/1.645)^2))*1.645)</f>
        <v>456.51396473711515</v>
      </c>
      <c r="D25" s="18">
        <f t="shared" ref="D25:D30" si="3">B25/B$24</f>
        <v>0.25363978406674298</v>
      </c>
      <c r="E25" s="16">
        <f>Intra!E25+Inter!E25+Foreign!E25</f>
        <v>2746</v>
      </c>
      <c r="F25" s="17">
        <f>((SQRT((Intra!F25/1.645)^2+(Inter!F25/1.645)^2+(Foreign!F25/1.645)^2))*1.645)</f>
        <v>439.625977394421</v>
      </c>
      <c r="G25" s="18">
        <f t="shared" ref="G25:G30" si="4">E25/E$24</f>
        <v>0.34719939309647235</v>
      </c>
      <c r="H25" s="16">
        <f>Intra!H25+Inter!H25+Foreign!H25</f>
        <v>355</v>
      </c>
      <c r="I25" s="22">
        <f>((SQRT((Intra!I25/1.645)^2+(Inter!I25/1.645)^2+(Foreign!I25/1.645)^2))*1.645)</f>
        <v>633.77914134184005</v>
      </c>
    </row>
    <row r="26" spans="1:9" ht="28.8" x14ac:dyDescent="0.3">
      <c r="A26" s="19" t="s">
        <v>26</v>
      </c>
      <c r="B26" s="16">
        <f>Intra!B26+Inter!B26+Foreign!B26</f>
        <v>536</v>
      </c>
      <c r="C26" s="17">
        <f>((SQRT((Intra!C26/1.645)^2+(Inter!C26/1.645)^2+(Foreign!C26/1.645)^2))*1.645)</f>
        <v>168.52002848326367</v>
      </c>
      <c r="D26" s="18">
        <f t="shared" si="3"/>
        <v>4.3840994601668577E-2</v>
      </c>
      <c r="E26" s="16">
        <f>Intra!E26+Inter!E26+Foreign!E26</f>
        <v>394</v>
      </c>
      <c r="F26" s="17">
        <f>((SQRT((Intra!F26/1.645)^2+(Inter!F26/1.645)^2+(Foreign!F26/1.645)^2))*1.645)</f>
        <v>141.9366055674152</v>
      </c>
      <c r="G26" s="18">
        <f t="shared" si="4"/>
        <v>4.9816664559362754E-2</v>
      </c>
      <c r="H26" s="16">
        <f>Intra!H26+Inter!H26+Foreign!H26</f>
        <v>142</v>
      </c>
      <c r="I26" s="22">
        <f>((SQRT((Intra!I26/1.645)^2+(Inter!I26/1.645)^2+(Foreign!I26/1.645)^2))*1.645)</f>
        <v>220.32929900492127</v>
      </c>
    </row>
    <row r="27" spans="1:9" ht="28.8" x14ac:dyDescent="0.3">
      <c r="A27" s="19" t="s">
        <v>27</v>
      </c>
      <c r="B27" s="16">
        <f>Intra!B27+Inter!B27+Foreign!B27</f>
        <v>2025</v>
      </c>
      <c r="C27" s="17">
        <f>((SQRT((Intra!C27/1.645)^2+(Inter!C27/1.645)^2+(Foreign!C27/1.645)^2))*1.645)</f>
        <v>330.97734061412723</v>
      </c>
      <c r="D27" s="18">
        <f t="shared" si="3"/>
        <v>0.16563062326190087</v>
      </c>
      <c r="E27" s="16">
        <f>Intra!E27+Inter!E27+Foreign!E27</f>
        <v>833</v>
      </c>
      <c r="F27" s="17">
        <f>((SQRT((Intra!F27/1.645)^2+(Inter!F27/1.645)^2+(Foreign!F27/1.645)^2))*1.645)</f>
        <v>202.67461607216626</v>
      </c>
      <c r="G27" s="18">
        <f t="shared" si="4"/>
        <v>0.10532304969022632</v>
      </c>
      <c r="H27" s="16">
        <f>Intra!H27+Inter!H27+Foreign!H27</f>
        <v>1192</v>
      </c>
      <c r="I27" s="22">
        <f>((SQRT((Intra!I27/1.645)^2+(Inter!I27/1.645)^2+(Foreign!I27/1.645)^2))*1.645)</f>
        <v>388.10179077144181</v>
      </c>
    </row>
    <row r="28" spans="1:9" ht="28.8" x14ac:dyDescent="0.3">
      <c r="A28" s="19" t="s">
        <v>28</v>
      </c>
      <c r="B28" s="16">
        <f>Intra!B28+Inter!B28+Foreign!B28</f>
        <v>1827</v>
      </c>
      <c r="C28" s="17">
        <f>((SQRT((Intra!C28/1.645)^2+(Inter!C28/1.645)^2+(Foreign!C28/1.645)^2))*1.645)</f>
        <v>389.19917779974821</v>
      </c>
      <c r="D28" s="18">
        <f t="shared" si="3"/>
        <v>0.1494356289874039</v>
      </c>
      <c r="E28" s="16">
        <f>Intra!E28+Inter!E28+Foreign!E28</f>
        <v>826</v>
      </c>
      <c r="F28" s="17">
        <f>((SQRT((Intra!F28/1.645)^2+(Inter!F28/1.645)^2+(Foreign!F28/1.645)^2))*1.645)</f>
        <v>205.65991344936424</v>
      </c>
      <c r="G28" s="18">
        <f t="shared" si="4"/>
        <v>0.10443798204577064</v>
      </c>
      <c r="H28" s="16">
        <f>Intra!H28+Inter!H28+Foreign!H28</f>
        <v>1001</v>
      </c>
      <c r="I28" s="22">
        <f>((SQRT((Intra!I28/1.645)^2+(Inter!I28/1.645)^2+(Foreign!I28/1.645)^2))*1.645)</f>
        <v>440.1954111528197</v>
      </c>
    </row>
    <row r="29" spans="1:9" x14ac:dyDescent="0.3">
      <c r="A29" s="19" t="s">
        <v>22</v>
      </c>
      <c r="B29" s="16">
        <f>Intra!B29+Inter!B29+Foreign!B29</f>
        <v>1749</v>
      </c>
      <c r="C29" s="17">
        <f>((SQRT((Intra!C29/1.645)^2+(Inter!C29/1.645)^2+(Foreign!C29/1.645)^2))*1.645)</f>
        <v>254.7587093702588</v>
      </c>
      <c r="D29" s="18">
        <f t="shared" si="3"/>
        <v>0.14305578275805661</v>
      </c>
      <c r="E29" s="16">
        <f>Intra!E29+Inter!E29+Foreign!E29</f>
        <v>866</v>
      </c>
      <c r="F29" s="17">
        <f>((SQRT((Intra!F29/1.645)^2+(Inter!F29/1.645)^2+(Foreign!F29/1.645)^2))*1.645)</f>
        <v>191.63506985935535</v>
      </c>
      <c r="G29" s="18">
        <f t="shared" si="4"/>
        <v>0.10949551144266026</v>
      </c>
      <c r="H29" s="16">
        <f>Intra!H29+Inter!H29+Foreign!H29</f>
        <v>883</v>
      </c>
      <c r="I29" s="22">
        <f>((SQRT((Intra!I29/1.645)^2+(Inter!I29/1.645)^2+(Foreign!I29/1.645)^2))*1.645)</f>
        <v>318.78833102859966</v>
      </c>
    </row>
    <row r="30" spans="1:9" x14ac:dyDescent="0.3">
      <c r="A30" s="24" t="s">
        <v>23</v>
      </c>
      <c r="B30" s="25">
        <f>Intra!B30+Inter!B30+Foreign!B30</f>
        <v>2988</v>
      </c>
      <c r="C30" s="26">
        <f>((SQRT((Intra!C30/1.645)^2+(Inter!C30/1.645)^2+(Foreign!C30/1.645)^2))*1.645)</f>
        <v>377.18430508174646</v>
      </c>
      <c r="D30" s="27">
        <f t="shared" si="3"/>
        <v>0.24439718632422705</v>
      </c>
      <c r="E30" s="25">
        <f>Intra!E30+Inter!E30+Foreign!E30</f>
        <v>2244</v>
      </c>
      <c r="F30" s="26">
        <f>((SQRT((Intra!F30/1.645)^2+(Inter!F30/1.645)^2+(Foreign!F30/1.645)^2))*1.645)</f>
        <v>315.97468253010402</v>
      </c>
      <c r="G30" s="27">
        <f t="shared" si="4"/>
        <v>0.28372739916550765</v>
      </c>
      <c r="H30" s="25">
        <f>Intra!H30+Inter!H30+Foreign!H30</f>
        <v>744</v>
      </c>
      <c r="I30" s="28">
        <f>((SQRT((Intra!I30/1.645)^2+(Inter!I30/1.645)^2+(Foreign!I30/1.645)^2))*1.645)</f>
        <v>492.04471341535623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Western Maryland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1">
        <v>7002</v>
      </c>
      <c r="C8" s="51">
        <v>699.91928106032333</v>
      </c>
      <c r="D8" s="18">
        <f t="shared" ref="D8:D12" si="0">B8/B$8</f>
        <v>1</v>
      </c>
      <c r="E8" s="52">
        <v>4891</v>
      </c>
      <c r="F8" s="52">
        <v>529.92735351178089</v>
      </c>
      <c r="G8" s="18">
        <f t="shared" ref="G8:G12" si="1">E8/E$8</f>
        <v>1</v>
      </c>
      <c r="H8" s="34">
        <f t="shared" ref="H8:H12" si="2">B8-E8</f>
        <v>2111</v>
      </c>
      <c r="I8" s="35">
        <f>((SQRT((C8/1.645)^2+(F8/1.645)^2)))*1.645</f>
        <v>877.90090556964344</v>
      </c>
    </row>
    <row r="9" spans="1:9" x14ac:dyDescent="0.3">
      <c r="A9" s="32" t="s">
        <v>13</v>
      </c>
      <c r="B9" s="51">
        <v>2314</v>
      </c>
      <c r="C9" s="51">
        <v>526.10930423249499</v>
      </c>
      <c r="D9" s="18">
        <f t="shared" si="0"/>
        <v>0.33047700656955153</v>
      </c>
      <c r="E9" s="52">
        <v>2222</v>
      </c>
      <c r="F9" s="52">
        <v>394.63400765772838</v>
      </c>
      <c r="G9" s="18">
        <f t="shared" si="1"/>
        <v>0.45430382334900837</v>
      </c>
      <c r="H9" s="34">
        <f t="shared" si="2"/>
        <v>92</v>
      </c>
      <c r="I9" s="35">
        <f t="shared" ref="I9:I12" si="3">((SQRT((C9/1.645)^2+(F9/1.645)^2)))*1.645</f>
        <v>657.66784929780465</v>
      </c>
    </row>
    <row r="10" spans="1:9" x14ac:dyDescent="0.3">
      <c r="A10" s="32" t="s">
        <v>14</v>
      </c>
      <c r="B10" s="51">
        <v>486</v>
      </c>
      <c r="C10" s="51">
        <v>187.46466333685396</v>
      </c>
      <c r="D10" s="18">
        <f t="shared" si="0"/>
        <v>6.9408740359897178E-2</v>
      </c>
      <c r="E10" s="52">
        <v>283</v>
      </c>
      <c r="F10" s="52">
        <v>98.843310345212529</v>
      </c>
      <c r="G10" s="18">
        <f t="shared" si="1"/>
        <v>5.786137804130035E-2</v>
      </c>
      <c r="H10" s="34">
        <f t="shared" si="2"/>
        <v>203</v>
      </c>
      <c r="I10" s="35">
        <f t="shared" si="3"/>
        <v>211.92687418069471</v>
      </c>
    </row>
    <row r="11" spans="1:9" x14ac:dyDescent="0.3">
      <c r="A11" s="32" t="s">
        <v>15</v>
      </c>
      <c r="B11" s="51">
        <v>68</v>
      </c>
      <c r="C11" s="51">
        <v>75.802374632988915</v>
      </c>
      <c r="D11" s="18">
        <f t="shared" si="0"/>
        <v>9.7115109968580401E-3</v>
      </c>
      <c r="E11" s="52">
        <v>21</v>
      </c>
      <c r="F11" s="52">
        <v>25.079872407968907</v>
      </c>
      <c r="G11" s="18">
        <f t="shared" si="1"/>
        <v>4.2936004906971989E-3</v>
      </c>
      <c r="H11" s="34">
        <f t="shared" si="2"/>
        <v>47</v>
      </c>
      <c r="I11" s="35">
        <f t="shared" si="3"/>
        <v>79.84359711335658</v>
      </c>
    </row>
    <row r="12" spans="1:9" x14ac:dyDescent="0.3">
      <c r="A12" s="33" t="s">
        <v>16</v>
      </c>
      <c r="B12" s="51">
        <v>4134</v>
      </c>
      <c r="C12" s="51">
        <v>414.97831268633786</v>
      </c>
      <c r="D12" s="18">
        <f t="shared" si="0"/>
        <v>0.59040274207369325</v>
      </c>
      <c r="E12" s="52">
        <v>2365</v>
      </c>
      <c r="F12" s="52">
        <v>338.65616781626761</v>
      </c>
      <c r="G12" s="18">
        <f t="shared" si="1"/>
        <v>0.4835411981189941</v>
      </c>
      <c r="H12" s="34">
        <f t="shared" si="2"/>
        <v>1769</v>
      </c>
      <c r="I12" s="35">
        <f t="shared" si="3"/>
        <v>535.62580221643543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8">
        <v>5261</v>
      </c>
      <c r="C15" s="58">
        <v>572.22810137217141</v>
      </c>
      <c r="D15" s="18">
        <f>B15/B$15</f>
        <v>1</v>
      </c>
      <c r="E15" s="59">
        <v>3194</v>
      </c>
      <c r="F15" s="59">
        <v>416.29917126989335</v>
      </c>
      <c r="G15" s="18">
        <f>E15/E$15</f>
        <v>1</v>
      </c>
      <c r="H15" s="16">
        <f t="shared" ref="H15:H21" si="4">B15-E15</f>
        <v>2067</v>
      </c>
      <c r="I15" s="35">
        <f t="shared" ref="I15:I21" si="5">((SQRT((C15/1.645)^2+(F15/1.645)^2)))*1.645</f>
        <v>707.63691254767082</v>
      </c>
    </row>
    <row r="16" spans="1:9" x14ac:dyDescent="0.3">
      <c r="A16" s="32" t="s">
        <v>17</v>
      </c>
      <c r="B16" s="58">
        <v>946</v>
      </c>
      <c r="C16" s="58">
        <v>222.54213084267889</v>
      </c>
      <c r="D16" s="18">
        <f>B16/B$15</f>
        <v>0.17981372362668693</v>
      </c>
      <c r="E16" s="59">
        <v>848</v>
      </c>
      <c r="F16" s="59">
        <v>219.01141522760864</v>
      </c>
      <c r="G16" s="18">
        <f>E16/E$15</f>
        <v>0.26549780839073261</v>
      </c>
      <c r="H16" s="16">
        <f t="shared" si="4"/>
        <v>98</v>
      </c>
      <c r="I16" s="35">
        <f t="shared" si="5"/>
        <v>312.23548805348827</v>
      </c>
    </row>
    <row r="17" spans="1:9" x14ac:dyDescent="0.3">
      <c r="A17" s="32" t="s">
        <v>18</v>
      </c>
      <c r="B17" s="58">
        <v>1516</v>
      </c>
      <c r="C17" s="58">
        <v>270.1962249921342</v>
      </c>
      <c r="D17" s="18">
        <f t="shared" ref="D17:D21" si="6">B17/B$15</f>
        <v>0.28815814483938412</v>
      </c>
      <c r="E17" s="59">
        <v>783</v>
      </c>
      <c r="F17" s="59">
        <v>190.70920271449933</v>
      </c>
      <c r="G17" s="18">
        <f t="shared" ref="G17:G21" si="7">E17/E$15</f>
        <v>0.24514715090795242</v>
      </c>
      <c r="H17" s="16">
        <f t="shared" si="4"/>
        <v>733</v>
      </c>
      <c r="I17" s="35">
        <f t="shared" si="5"/>
        <v>330.7204257375102</v>
      </c>
    </row>
    <row r="18" spans="1:9" x14ac:dyDescent="0.3">
      <c r="A18" s="32" t="s">
        <v>19</v>
      </c>
      <c r="B18" s="58">
        <v>1157</v>
      </c>
      <c r="C18" s="58">
        <v>335.1029692497516</v>
      </c>
      <c r="D18" s="18">
        <f t="shared" si="6"/>
        <v>0.21992016726858013</v>
      </c>
      <c r="E18" s="59">
        <v>767</v>
      </c>
      <c r="F18" s="59">
        <v>211.57268254668421</v>
      </c>
      <c r="G18" s="18">
        <f t="shared" si="7"/>
        <v>0.2401377582968065</v>
      </c>
      <c r="H18" s="16">
        <f t="shared" si="4"/>
        <v>390</v>
      </c>
      <c r="I18" s="35">
        <f t="shared" si="5"/>
        <v>396.30417610719161</v>
      </c>
    </row>
    <row r="19" spans="1:9" x14ac:dyDescent="0.3">
      <c r="A19" s="33" t="s">
        <v>20</v>
      </c>
      <c r="B19" s="58">
        <v>869</v>
      </c>
      <c r="C19" s="58">
        <v>234.78713763747794</v>
      </c>
      <c r="D19" s="18">
        <f t="shared" si="6"/>
        <v>0.16517772286637522</v>
      </c>
      <c r="E19" s="59">
        <v>471</v>
      </c>
      <c r="F19" s="59">
        <v>161.61683080669536</v>
      </c>
      <c r="G19" s="18">
        <f t="shared" si="7"/>
        <v>0.14746399499060739</v>
      </c>
      <c r="H19" s="16">
        <f t="shared" si="4"/>
        <v>398</v>
      </c>
      <c r="I19" s="35">
        <f t="shared" si="5"/>
        <v>285.03508555965527</v>
      </c>
    </row>
    <row r="20" spans="1:9" x14ac:dyDescent="0.3">
      <c r="A20" s="33" t="s">
        <v>21</v>
      </c>
      <c r="B20" s="58">
        <v>705</v>
      </c>
      <c r="C20" s="58">
        <v>178.18249072229293</v>
      </c>
      <c r="D20" s="18">
        <f t="shared" si="6"/>
        <v>0.13400494202623076</v>
      </c>
      <c r="E20" s="59">
        <v>304</v>
      </c>
      <c r="F20" s="59">
        <v>132.12494087037467</v>
      </c>
      <c r="G20" s="18">
        <f t="shared" si="7"/>
        <v>9.517845961177207E-2</v>
      </c>
      <c r="H20" s="16">
        <f t="shared" si="4"/>
        <v>401</v>
      </c>
      <c r="I20" s="35">
        <f t="shared" si="5"/>
        <v>221.8242547603846</v>
      </c>
    </row>
    <row r="21" spans="1:9" x14ac:dyDescent="0.3">
      <c r="A21" s="33" t="s">
        <v>30</v>
      </c>
      <c r="B21" s="58">
        <v>68</v>
      </c>
      <c r="C21" s="58">
        <v>75.802374632988915</v>
      </c>
      <c r="D21" s="18">
        <f t="shared" si="6"/>
        <v>1.2925299372742824E-2</v>
      </c>
      <c r="E21" s="59">
        <v>21</v>
      </c>
      <c r="F21" s="59">
        <v>25.079872407968907</v>
      </c>
      <c r="G21" s="18">
        <f t="shared" si="7"/>
        <v>6.5748278021289918E-3</v>
      </c>
      <c r="H21" s="16">
        <f t="shared" si="4"/>
        <v>47</v>
      </c>
      <c r="I21" s="35">
        <f t="shared" si="5"/>
        <v>79.84359711335658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1">
        <v>7002</v>
      </c>
      <c r="C24" s="61">
        <v>646.90262018328542</v>
      </c>
      <c r="D24" s="18">
        <f>B24/B$24</f>
        <v>1</v>
      </c>
      <c r="E24" s="62">
        <v>4891</v>
      </c>
      <c r="F24" s="62">
        <v>513.68667492937755</v>
      </c>
      <c r="G24" s="18">
        <f>E24/E$24</f>
        <v>1</v>
      </c>
      <c r="H24" s="16">
        <f t="shared" ref="H24:H30" si="8">B24-E24</f>
        <v>2111</v>
      </c>
      <c r="I24" s="35">
        <f t="shared" ref="I24:I30" si="9">((SQRT((C24/1.645)^2+(F24/1.645)^2)))*1.645</f>
        <v>826.0490300218263</v>
      </c>
    </row>
    <row r="25" spans="1:9" ht="28.8" x14ac:dyDescent="0.3">
      <c r="A25" s="32" t="s">
        <v>25</v>
      </c>
      <c r="B25" s="61">
        <v>1446</v>
      </c>
      <c r="C25" s="61">
        <v>334.59976090846209</v>
      </c>
      <c r="D25" s="18">
        <f t="shared" ref="D25:D30" si="10">B25/B$24</f>
        <v>0.20651242502142245</v>
      </c>
      <c r="E25" s="62">
        <v>1468</v>
      </c>
      <c r="F25" s="62">
        <v>322.28869046244859</v>
      </c>
      <c r="G25" s="18">
        <f t="shared" ref="G25:G30" si="11">E25/E$24</f>
        <v>0.30014312001635657</v>
      </c>
      <c r="H25" s="16">
        <f t="shared" si="8"/>
        <v>-22</v>
      </c>
      <c r="I25" s="35">
        <f t="shared" si="9"/>
        <v>464.57184589684294</v>
      </c>
    </row>
    <row r="26" spans="1:9" ht="28.8" x14ac:dyDescent="0.3">
      <c r="A26" s="32" t="s">
        <v>26</v>
      </c>
      <c r="B26" s="61">
        <v>369</v>
      </c>
      <c r="C26" s="61">
        <v>151.92761434314698</v>
      </c>
      <c r="D26" s="18">
        <f t="shared" si="10"/>
        <v>5.2699228791773779E-2</v>
      </c>
      <c r="E26" s="62">
        <v>201</v>
      </c>
      <c r="F26" s="62">
        <v>105.45615202537972</v>
      </c>
      <c r="G26" s="18">
        <f t="shared" si="11"/>
        <v>4.1095890410958902E-2</v>
      </c>
      <c r="H26" s="16">
        <f t="shared" si="8"/>
        <v>168</v>
      </c>
      <c r="I26" s="35">
        <f t="shared" si="9"/>
        <v>184.94053098225928</v>
      </c>
    </row>
    <row r="27" spans="1:9" ht="28.8" x14ac:dyDescent="0.3">
      <c r="A27" s="32" t="s">
        <v>27</v>
      </c>
      <c r="B27" s="61">
        <v>1031</v>
      </c>
      <c r="C27" s="61">
        <v>218.83555469804264</v>
      </c>
      <c r="D27" s="18">
        <f t="shared" si="10"/>
        <v>0.14724364467295059</v>
      </c>
      <c r="E27" s="62">
        <v>552</v>
      </c>
      <c r="F27" s="62">
        <v>170.22631993907405</v>
      </c>
      <c r="G27" s="18">
        <f t="shared" si="11"/>
        <v>0.11286035575546922</v>
      </c>
      <c r="H27" s="16">
        <f t="shared" si="8"/>
        <v>479</v>
      </c>
      <c r="I27" s="35">
        <f t="shared" si="9"/>
        <v>277.24718213175765</v>
      </c>
    </row>
    <row r="28" spans="1:9" ht="28.8" x14ac:dyDescent="0.3">
      <c r="A28" s="32" t="s">
        <v>28</v>
      </c>
      <c r="B28" s="61">
        <v>1134</v>
      </c>
      <c r="C28" s="61">
        <v>339.82642628259504</v>
      </c>
      <c r="D28" s="18">
        <f t="shared" si="10"/>
        <v>0.16195372750642673</v>
      </c>
      <c r="E28" s="62">
        <v>421</v>
      </c>
      <c r="F28" s="62">
        <v>157.70859202973057</v>
      </c>
      <c r="G28" s="18">
        <f t="shared" si="11"/>
        <v>8.607646698016766E-2</v>
      </c>
      <c r="H28" s="16">
        <f t="shared" si="8"/>
        <v>713</v>
      </c>
      <c r="I28" s="35">
        <f t="shared" si="9"/>
        <v>374.63849241635592</v>
      </c>
    </row>
    <row r="29" spans="1:9" x14ac:dyDescent="0.3">
      <c r="A29" s="32" t="s">
        <v>22</v>
      </c>
      <c r="B29" s="61">
        <v>1281</v>
      </c>
      <c r="C29" s="61">
        <v>218.33231551925613</v>
      </c>
      <c r="D29" s="18">
        <f t="shared" si="10"/>
        <v>0.18294772922022279</v>
      </c>
      <c r="E29" s="62">
        <v>637</v>
      </c>
      <c r="F29" s="62">
        <v>162.8588345776796</v>
      </c>
      <c r="G29" s="18">
        <f t="shared" si="11"/>
        <v>0.1302392148844817</v>
      </c>
      <c r="H29" s="16">
        <f t="shared" si="8"/>
        <v>644</v>
      </c>
      <c r="I29" s="35">
        <f t="shared" si="9"/>
        <v>272.3820845797315</v>
      </c>
    </row>
    <row r="30" spans="1:9" x14ac:dyDescent="0.3">
      <c r="A30" s="37" t="s">
        <v>23</v>
      </c>
      <c r="B30" s="61">
        <v>1741</v>
      </c>
      <c r="C30" s="61">
        <v>269.07991378027458</v>
      </c>
      <c r="D30" s="27">
        <f t="shared" si="10"/>
        <v>0.24864324478720365</v>
      </c>
      <c r="E30" s="62">
        <v>1612</v>
      </c>
      <c r="F30" s="62">
        <v>261.74606014226845</v>
      </c>
      <c r="G30" s="27">
        <f t="shared" si="11"/>
        <v>0.32958495195256593</v>
      </c>
      <c r="H30" s="25">
        <f t="shared" si="8"/>
        <v>129</v>
      </c>
      <c r="I30" s="35">
        <f t="shared" si="9"/>
        <v>375.38646752380407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Western Maryland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4777</v>
      </c>
      <c r="C8" s="53">
        <v>526.22998774300197</v>
      </c>
      <c r="D8" s="18">
        <f t="shared" ref="D8" si="0">B8/B$8</f>
        <v>1</v>
      </c>
      <c r="E8" s="54">
        <v>3018</v>
      </c>
      <c r="F8" s="54">
        <v>434.94712322304196</v>
      </c>
      <c r="G8" s="18">
        <f t="shared" ref="G8" si="1">E8/E$8</f>
        <v>1</v>
      </c>
      <c r="H8" s="34">
        <f t="shared" ref="H8:H12" si="2">B8-E8</f>
        <v>1759</v>
      </c>
      <c r="I8" s="35">
        <f t="shared" ref="I8:I12" si="3">((SQRT((C8/1.645)^2+(F8/1.645)^2)))*1.645</f>
        <v>682.71297043486732</v>
      </c>
    </row>
    <row r="9" spans="1:9" x14ac:dyDescent="0.3">
      <c r="A9" s="32" t="s">
        <v>13</v>
      </c>
      <c r="B9" s="53">
        <v>2505</v>
      </c>
      <c r="C9" s="53">
        <v>400.58207648370893</v>
      </c>
      <c r="D9" s="18">
        <f>B9/B$8</f>
        <v>0.52438769101946825</v>
      </c>
      <c r="E9" s="54">
        <v>1742</v>
      </c>
      <c r="F9" s="54">
        <v>358.92756929497631</v>
      </c>
      <c r="G9" s="18">
        <f>E9/E$8</f>
        <v>0.57720344599072237</v>
      </c>
      <c r="H9" s="34">
        <f t="shared" si="2"/>
        <v>763</v>
      </c>
      <c r="I9" s="35">
        <f t="shared" si="3"/>
        <v>537.86150633783052</v>
      </c>
    </row>
    <row r="10" spans="1:9" x14ac:dyDescent="0.3">
      <c r="A10" s="32" t="s">
        <v>14</v>
      </c>
      <c r="B10" s="53">
        <v>497</v>
      </c>
      <c r="C10" s="53">
        <v>156.61736813010234</v>
      </c>
      <c r="D10" s="18">
        <f>B10/B$8</f>
        <v>0.10404019258949131</v>
      </c>
      <c r="E10" s="54">
        <v>211</v>
      </c>
      <c r="F10" s="54">
        <v>100.93066927351666</v>
      </c>
      <c r="G10" s="18">
        <f>E10/E$8</f>
        <v>6.9913850231941688E-2</v>
      </c>
      <c r="H10" s="34">
        <f t="shared" si="2"/>
        <v>286</v>
      </c>
      <c r="I10" s="35">
        <f t="shared" si="3"/>
        <v>186.3223014027038</v>
      </c>
    </row>
    <row r="11" spans="1:9" x14ac:dyDescent="0.3">
      <c r="A11" s="32" t="s">
        <v>15</v>
      </c>
      <c r="B11" s="53">
        <v>49</v>
      </c>
      <c r="C11" s="53">
        <v>53.404119691274758</v>
      </c>
      <c r="D11" s="18">
        <f>B11/B$8</f>
        <v>1.0257483776428721E-2</v>
      </c>
      <c r="E11" s="54">
        <v>24</v>
      </c>
      <c r="F11" s="54">
        <v>27.513632984395208</v>
      </c>
      <c r="G11" s="18">
        <f>E11/E$8</f>
        <v>7.9522862823061622E-3</v>
      </c>
      <c r="H11" s="34">
        <f t="shared" si="2"/>
        <v>25</v>
      </c>
      <c r="I11" s="35">
        <f t="shared" si="3"/>
        <v>60.074953183502359</v>
      </c>
    </row>
    <row r="12" spans="1:9" x14ac:dyDescent="0.3">
      <c r="A12" s="33" t="s">
        <v>16</v>
      </c>
      <c r="B12" s="53">
        <v>1726</v>
      </c>
      <c r="C12" s="53">
        <v>298.44765035094514</v>
      </c>
      <c r="D12" s="18">
        <f>B12/B$8</f>
        <v>0.36131463261461166</v>
      </c>
      <c r="E12" s="54">
        <v>1041</v>
      </c>
      <c r="F12" s="54">
        <v>222.27460493722626</v>
      </c>
      <c r="G12" s="18">
        <f>E12/E$8</f>
        <v>0.34493041749502984</v>
      </c>
      <c r="H12" s="34">
        <f t="shared" si="2"/>
        <v>685</v>
      </c>
      <c r="I12" s="35">
        <f t="shared" si="3"/>
        <v>372.12497900570986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60">
        <v>3619</v>
      </c>
      <c r="C15" s="60">
        <v>437.96803536331277</v>
      </c>
      <c r="D15" s="18">
        <f>B15/B$15</f>
        <v>1</v>
      </c>
      <c r="E15" s="65">
        <v>2290</v>
      </c>
      <c r="F15" s="65">
        <v>363.9203209495177</v>
      </c>
      <c r="G15" s="18">
        <f>E15/E$15</f>
        <v>1</v>
      </c>
      <c r="H15" s="16">
        <f t="shared" ref="H15:H21" si="4">B15-E15</f>
        <v>1329</v>
      </c>
      <c r="I15" s="22">
        <f t="shared" ref="I15:I21" si="5">((SQRT((C15/1.645)^2+(F15/1.645)^2)))*1.645</f>
        <v>569.43305137654238</v>
      </c>
    </row>
    <row r="16" spans="1:9" x14ac:dyDescent="0.3">
      <c r="A16" s="32" t="s">
        <v>17</v>
      </c>
      <c r="B16" s="60">
        <v>1165</v>
      </c>
      <c r="C16" s="60">
        <v>256.86767021172597</v>
      </c>
      <c r="D16" s="18">
        <f>B16/B$15</f>
        <v>0.32191213042276873</v>
      </c>
      <c r="E16" s="65">
        <v>532</v>
      </c>
      <c r="F16" s="65">
        <v>178.51330482627898</v>
      </c>
      <c r="G16" s="18">
        <f>E16/E$15</f>
        <v>0.23231441048034934</v>
      </c>
      <c r="H16" s="16">
        <f t="shared" si="4"/>
        <v>633</v>
      </c>
      <c r="I16" s="22">
        <f t="shared" si="5"/>
        <v>312.80664954568977</v>
      </c>
    </row>
    <row r="17" spans="1:9" x14ac:dyDescent="0.3">
      <c r="A17" s="32" t="s">
        <v>18</v>
      </c>
      <c r="B17" s="60">
        <v>750</v>
      </c>
      <c r="C17" s="60">
        <v>178.44607028455403</v>
      </c>
      <c r="D17" s="18">
        <f t="shared" ref="D17:D21" si="6">B17/B$15</f>
        <v>0.20723956894169659</v>
      </c>
      <c r="E17" s="65">
        <v>469</v>
      </c>
      <c r="F17" s="65">
        <v>143.37015031030691</v>
      </c>
      <c r="G17" s="18">
        <f t="shared" ref="G17:G21" si="7">E17/E$15</f>
        <v>0.20480349344978166</v>
      </c>
      <c r="H17" s="16">
        <f t="shared" si="4"/>
        <v>281</v>
      </c>
      <c r="I17" s="22">
        <f t="shared" si="5"/>
        <v>228.90609428322344</v>
      </c>
    </row>
    <row r="18" spans="1:9" x14ac:dyDescent="0.3">
      <c r="A18" s="32" t="s">
        <v>19</v>
      </c>
      <c r="B18" s="60">
        <v>813</v>
      </c>
      <c r="C18" s="60">
        <v>206.27166552873905</v>
      </c>
      <c r="D18" s="18">
        <f t="shared" si="6"/>
        <v>0.22464769273279911</v>
      </c>
      <c r="E18" s="65">
        <v>760</v>
      </c>
      <c r="F18" s="65">
        <v>238.88700257653198</v>
      </c>
      <c r="G18" s="18">
        <f t="shared" si="7"/>
        <v>0.33187772925764192</v>
      </c>
      <c r="H18" s="16">
        <f t="shared" si="4"/>
        <v>53</v>
      </c>
      <c r="I18" s="22">
        <f t="shared" si="5"/>
        <v>315.61844052589834</v>
      </c>
    </row>
    <row r="19" spans="1:9" x14ac:dyDescent="0.3">
      <c r="A19" s="33" t="s">
        <v>20</v>
      </c>
      <c r="B19" s="60">
        <v>364</v>
      </c>
      <c r="C19" s="60">
        <v>152.81033996428383</v>
      </c>
      <c r="D19" s="18">
        <f t="shared" si="6"/>
        <v>0.10058027079303675</v>
      </c>
      <c r="E19" s="65">
        <v>259</v>
      </c>
      <c r="F19" s="65">
        <v>117.49468073066116</v>
      </c>
      <c r="G19" s="18">
        <f t="shared" si="7"/>
        <v>0.1131004366812227</v>
      </c>
      <c r="H19" s="16">
        <f t="shared" si="4"/>
        <v>105</v>
      </c>
      <c r="I19" s="22">
        <f t="shared" si="5"/>
        <v>192.75891678467173</v>
      </c>
    </row>
    <row r="20" spans="1:9" x14ac:dyDescent="0.3">
      <c r="A20" s="33" t="s">
        <v>21</v>
      </c>
      <c r="B20" s="60">
        <v>517</v>
      </c>
      <c r="C20" s="60">
        <v>167.27223320085136</v>
      </c>
      <c r="D20" s="18">
        <f t="shared" si="6"/>
        <v>0.14285714285714285</v>
      </c>
      <c r="E20" s="65">
        <v>246</v>
      </c>
      <c r="F20" s="65">
        <v>91.580565623935726</v>
      </c>
      <c r="G20" s="18">
        <f t="shared" si="7"/>
        <v>0.10742358078602621</v>
      </c>
      <c r="H20" s="16">
        <f t="shared" si="4"/>
        <v>271</v>
      </c>
      <c r="I20" s="22">
        <f t="shared" si="5"/>
        <v>190.70133717412679</v>
      </c>
    </row>
    <row r="21" spans="1:9" x14ac:dyDescent="0.3">
      <c r="A21" s="33" t="s">
        <v>30</v>
      </c>
      <c r="B21" s="60">
        <v>10</v>
      </c>
      <c r="C21" s="60">
        <v>10.630145812734648</v>
      </c>
      <c r="D21" s="18">
        <f t="shared" si="6"/>
        <v>2.7631942525559545E-3</v>
      </c>
      <c r="E21" s="65">
        <v>24</v>
      </c>
      <c r="F21" s="65">
        <v>27.513632984395208</v>
      </c>
      <c r="G21" s="18">
        <f t="shared" si="7"/>
        <v>1.0480349344978166E-2</v>
      </c>
      <c r="H21" s="16">
        <f t="shared" si="4"/>
        <v>-14</v>
      </c>
      <c r="I21" s="22">
        <f t="shared" si="5"/>
        <v>29.495762407505246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3">
        <v>4777</v>
      </c>
      <c r="C24" s="63">
        <v>508.88407324261971</v>
      </c>
      <c r="D24" s="18">
        <f>B24/B$24</f>
        <v>1</v>
      </c>
      <c r="E24" s="64">
        <v>3018</v>
      </c>
      <c r="F24" s="64">
        <v>412</v>
      </c>
      <c r="G24" s="18">
        <f>E24/E$24</f>
        <v>1</v>
      </c>
      <c r="H24" s="16">
        <f>B24-E24</f>
        <v>1759</v>
      </c>
      <c r="I24" s="22">
        <f t="shared" ref="I24:I30" si="8">((SQRT((C24/1.645)^2+(F24/1.645)^2)))*1.645</f>
        <v>654.75720690955359</v>
      </c>
    </row>
    <row r="25" spans="1:9" ht="28.8" x14ac:dyDescent="0.3">
      <c r="A25" s="32" t="s">
        <v>25</v>
      </c>
      <c r="B25" s="63">
        <v>1613</v>
      </c>
      <c r="C25" s="63">
        <v>309.30082444119029</v>
      </c>
      <c r="D25" s="18">
        <f t="shared" ref="D25:D30" si="9">B25/B$24</f>
        <v>0.33765961900774544</v>
      </c>
      <c r="E25" s="64">
        <v>1278</v>
      </c>
      <c r="F25" s="64">
        <v>299</v>
      </c>
      <c r="G25" s="18">
        <f t="shared" ref="G25:G30" si="10">E25/E$24</f>
        <v>0.4234592445328032</v>
      </c>
      <c r="H25" s="16">
        <f t="shared" ref="H25:H30" si="11">B25-E25</f>
        <v>335</v>
      </c>
      <c r="I25" s="22">
        <f t="shared" si="8"/>
        <v>430.19530448390537</v>
      </c>
    </row>
    <row r="26" spans="1:9" ht="28.8" x14ac:dyDescent="0.3">
      <c r="A26" s="32" t="s">
        <v>26</v>
      </c>
      <c r="B26" s="63">
        <v>162</v>
      </c>
      <c r="C26" s="63">
        <v>72.360210060502169</v>
      </c>
      <c r="D26" s="18">
        <f t="shared" si="9"/>
        <v>3.3912497383294958E-2</v>
      </c>
      <c r="E26" s="64">
        <v>193</v>
      </c>
      <c r="F26" s="64">
        <v>95</v>
      </c>
      <c r="G26" s="18">
        <f t="shared" si="10"/>
        <v>6.3949635520212059E-2</v>
      </c>
      <c r="H26" s="16">
        <f t="shared" si="11"/>
        <v>-31</v>
      </c>
      <c r="I26" s="22">
        <f t="shared" si="8"/>
        <v>119.41942890501528</v>
      </c>
    </row>
    <row r="27" spans="1:9" ht="28.8" x14ac:dyDescent="0.3">
      <c r="A27" s="32" t="s">
        <v>27</v>
      </c>
      <c r="B27" s="63">
        <v>845</v>
      </c>
      <c r="C27" s="63">
        <v>210.61576389244942</v>
      </c>
      <c r="D27" s="18">
        <f t="shared" si="9"/>
        <v>0.17688926104249528</v>
      </c>
      <c r="E27" s="64">
        <v>281</v>
      </c>
      <c r="F27" s="64">
        <v>110</v>
      </c>
      <c r="G27" s="18">
        <f t="shared" si="10"/>
        <v>9.3108018555334654E-2</v>
      </c>
      <c r="H27" s="16">
        <f t="shared" si="11"/>
        <v>564</v>
      </c>
      <c r="I27" s="22">
        <f t="shared" si="8"/>
        <v>237.61102668016065</v>
      </c>
    </row>
    <row r="28" spans="1:9" ht="28.8" x14ac:dyDescent="0.3">
      <c r="A28" s="32" t="s">
        <v>28</v>
      </c>
      <c r="B28" s="63">
        <v>657</v>
      </c>
      <c r="C28" s="63">
        <v>187.69389974104112</v>
      </c>
      <c r="D28" s="18">
        <f t="shared" si="9"/>
        <v>0.13753401716558508</v>
      </c>
      <c r="E28" s="64">
        <v>405</v>
      </c>
      <c r="F28" s="64">
        <v>132</v>
      </c>
      <c r="G28" s="18">
        <f t="shared" si="10"/>
        <v>0.13419483101391649</v>
      </c>
      <c r="H28" s="16">
        <f t="shared" si="11"/>
        <v>252</v>
      </c>
      <c r="I28" s="22">
        <f t="shared" si="8"/>
        <v>229.46241522306002</v>
      </c>
    </row>
    <row r="29" spans="1:9" x14ac:dyDescent="0.3">
      <c r="A29" s="32" t="s">
        <v>22</v>
      </c>
      <c r="B29" s="63">
        <v>460</v>
      </c>
      <c r="C29" s="63">
        <v>130.8930861428517</v>
      </c>
      <c r="D29" s="18">
        <f t="shared" si="9"/>
        <v>9.6294745656269623E-2</v>
      </c>
      <c r="E29" s="64">
        <v>229</v>
      </c>
      <c r="F29" s="64">
        <v>101</v>
      </c>
      <c r="G29" s="18">
        <f t="shared" si="10"/>
        <v>7.5878064943671303E-2</v>
      </c>
      <c r="H29" s="16">
        <f t="shared" si="11"/>
        <v>231</v>
      </c>
      <c r="I29" s="22">
        <f t="shared" si="8"/>
        <v>165.32997308413255</v>
      </c>
    </row>
    <row r="30" spans="1:9" x14ac:dyDescent="0.3">
      <c r="A30" s="37" t="s">
        <v>23</v>
      </c>
      <c r="B30" s="63">
        <v>1040</v>
      </c>
      <c r="C30" s="63">
        <v>247.66711529793372</v>
      </c>
      <c r="D30" s="18">
        <f t="shared" si="9"/>
        <v>0.21770985974460957</v>
      </c>
      <c r="E30" s="64">
        <v>632</v>
      </c>
      <c r="F30" s="64">
        <v>177</v>
      </c>
      <c r="G30" s="27">
        <f t="shared" si="10"/>
        <v>0.2094102054340623</v>
      </c>
      <c r="H30" s="25">
        <f t="shared" si="11"/>
        <v>408</v>
      </c>
      <c r="I30" s="28">
        <f t="shared" si="8"/>
        <v>304.41419152201172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Western Maryland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447</v>
      </c>
      <c r="C8" s="55">
        <v>165.42369842317032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447</v>
      </c>
      <c r="I8" s="50">
        <f t="shared" ref="I8:I12" si="1">((SQRT((C8/1.645)^2+(F8/1.645)^2)))*1.645</f>
        <v>165.42369842317032</v>
      </c>
    </row>
    <row r="9" spans="1:9" x14ac:dyDescent="0.3">
      <c r="A9" s="32" t="s">
        <v>13</v>
      </c>
      <c r="B9" s="55">
        <v>152</v>
      </c>
      <c r="C9" s="55">
        <v>112.57441982972864</v>
      </c>
      <c r="D9" s="18">
        <f>B9/B$8</f>
        <v>0.34004474272930652</v>
      </c>
      <c r="E9" s="41">
        <v>0</v>
      </c>
      <c r="F9" s="41">
        <v>0</v>
      </c>
      <c r="G9" s="18">
        <v>0</v>
      </c>
      <c r="H9" s="49">
        <f t="shared" si="0"/>
        <v>152</v>
      </c>
      <c r="I9" s="50">
        <f t="shared" si="1"/>
        <v>112.57441982972864</v>
      </c>
    </row>
    <row r="10" spans="1:9" x14ac:dyDescent="0.3">
      <c r="A10" s="32" t="s">
        <v>14</v>
      </c>
      <c r="B10" s="55">
        <v>99</v>
      </c>
      <c r="C10" s="55">
        <v>70.042844031349844</v>
      </c>
      <c r="D10" s="18">
        <f>B10/B$8</f>
        <v>0.22147651006711411</v>
      </c>
      <c r="E10" s="41">
        <v>0</v>
      </c>
      <c r="F10" s="41">
        <v>0</v>
      </c>
      <c r="G10" s="18">
        <v>0</v>
      </c>
      <c r="H10" s="49">
        <f t="shared" si="0"/>
        <v>99</v>
      </c>
      <c r="I10" s="50">
        <f>((SQRT((C10/1.645)^2+(F10/1.645)^2)))*1.645</f>
        <v>70.042844031349844</v>
      </c>
    </row>
    <row r="11" spans="1:9" x14ac:dyDescent="0.3">
      <c r="A11" s="32" t="s">
        <v>15</v>
      </c>
      <c r="B11" s="55">
        <v>0</v>
      </c>
      <c r="C11" s="55">
        <v>0</v>
      </c>
      <c r="D11" s="18">
        <f>B11/B$8</f>
        <v>0</v>
      </c>
      <c r="E11" s="41">
        <v>0</v>
      </c>
      <c r="F11" s="41">
        <v>0</v>
      </c>
      <c r="G11" s="18">
        <v>0</v>
      </c>
      <c r="H11" s="49">
        <f t="shared" si="0"/>
        <v>0</v>
      </c>
      <c r="I11" s="50">
        <f>((SQRT((C11/1.645)^2+(F11/1.645)^2)))*1.645</f>
        <v>0</v>
      </c>
    </row>
    <row r="12" spans="1:9" x14ac:dyDescent="0.3">
      <c r="A12" s="33" t="s">
        <v>16</v>
      </c>
      <c r="B12" s="55">
        <v>196</v>
      </c>
      <c r="C12" s="55">
        <v>98.924213416129817</v>
      </c>
      <c r="D12" s="18">
        <f>B12/B$8</f>
        <v>0.43847874720357943</v>
      </c>
      <c r="E12" s="41">
        <v>0</v>
      </c>
      <c r="F12" s="41">
        <v>0</v>
      </c>
      <c r="G12" s="18">
        <v>0</v>
      </c>
      <c r="H12" s="49">
        <f t="shared" si="0"/>
        <v>196</v>
      </c>
      <c r="I12" s="50">
        <f t="shared" si="1"/>
        <v>98.924213416129817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6">
        <v>213</v>
      </c>
      <c r="C15" s="56">
        <v>134.91849391391827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213</v>
      </c>
      <c r="I15" s="22">
        <f t="shared" ref="I15:I21" si="3">((SQRT((C15/1.645)^2+(F15/1.645)^2)))*1.645</f>
        <v>134.91849391391827</v>
      </c>
    </row>
    <row r="16" spans="1:9" x14ac:dyDescent="0.3">
      <c r="A16" s="32" t="s">
        <v>17</v>
      </c>
      <c r="B16" s="56">
        <v>145</v>
      </c>
      <c r="C16" s="56">
        <v>129</v>
      </c>
      <c r="D16" s="18">
        <f t="shared" ref="D16:D21" si="4">IF(B16=0,0,B16/B$15)</f>
        <v>0.68075117370892024</v>
      </c>
      <c r="E16" s="40">
        <v>0</v>
      </c>
      <c r="F16" s="40">
        <v>0</v>
      </c>
      <c r="G16" s="18">
        <v>0</v>
      </c>
      <c r="H16" s="16">
        <f t="shared" si="2"/>
        <v>145</v>
      </c>
      <c r="I16" s="22">
        <f t="shared" si="3"/>
        <v>129</v>
      </c>
    </row>
    <row r="17" spans="1:9" x14ac:dyDescent="0.3">
      <c r="A17" s="32" t="s">
        <v>18</v>
      </c>
      <c r="B17" s="56">
        <v>33</v>
      </c>
      <c r="C17" s="56">
        <v>29.393876913398135</v>
      </c>
      <c r="D17" s="18">
        <f t="shared" si="4"/>
        <v>0.15492957746478872</v>
      </c>
      <c r="E17" s="40">
        <v>0</v>
      </c>
      <c r="F17" s="40">
        <v>0</v>
      </c>
      <c r="G17" s="18">
        <v>0</v>
      </c>
      <c r="H17" s="16">
        <f t="shared" si="2"/>
        <v>33</v>
      </c>
      <c r="I17" s="22">
        <f t="shared" si="3"/>
        <v>29.393876913398135</v>
      </c>
    </row>
    <row r="18" spans="1:9" x14ac:dyDescent="0.3">
      <c r="A18" s="32" t="s">
        <v>19</v>
      </c>
      <c r="B18" s="56">
        <v>35</v>
      </c>
      <c r="C18" s="56">
        <v>26.419689627245813</v>
      </c>
      <c r="D18" s="18">
        <f t="shared" si="4"/>
        <v>0.16431924882629109</v>
      </c>
      <c r="E18" s="40">
        <v>0</v>
      </c>
      <c r="F18" s="40">
        <v>0</v>
      </c>
      <c r="G18" s="18">
        <v>0</v>
      </c>
      <c r="H18" s="16">
        <f t="shared" si="2"/>
        <v>35</v>
      </c>
      <c r="I18" s="22">
        <f t="shared" si="3"/>
        <v>26.419689627245813</v>
      </c>
    </row>
    <row r="19" spans="1:9" x14ac:dyDescent="0.3">
      <c r="A19" s="33" t="s">
        <v>20</v>
      </c>
      <c r="B19" s="56">
        <v>0</v>
      </c>
      <c r="C19" s="56">
        <v>0</v>
      </c>
      <c r="D19" s="18">
        <f t="shared" si="4"/>
        <v>0</v>
      </c>
      <c r="E19" s="40">
        <v>0</v>
      </c>
      <c r="F19" s="40">
        <v>0</v>
      </c>
      <c r="G19" s="18">
        <v>0</v>
      </c>
      <c r="H19" s="16">
        <f t="shared" si="2"/>
        <v>0</v>
      </c>
      <c r="I19" s="22">
        <f t="shared" si="3"/>
        <v>0</v>
      </c>
    </row>
    <row r="20" spans="1:9" x14ac:dyDescent="0.3">
      <c r="A20" s="33" t="s">
        <v>21</v>
      </c>
      <c r="B20" s="56">
        <v>0</v>
      </c>
      <c r="C20" s="56">
        <v>0</v>
      </c>
      <c r="D20" s="18">
        <f t="shared" si="4"/>
        <v>0</v>
      </c>
      <c r="E20" s="40">
        <v>0</v>
      </c>
      <c r="F20" s="40">
        <v>0</v>
      </c>
      <c r="G20" s="18">
        <v>0</v>
      </c>
      <c r="H20" s="16">
        <f t="shared" si="2"/>
        <v>0</v>
      </c>
      <c r="I20" s="22">
        <f t="shared" si="3"/>
        <v>0</v>
      </c>
    </row>
    <row r="21" spans="1:9" x14ac:dyDescent="0.3">
      <c r="A21" s="33" t="s">
        <v>30</v>
      </c>
      <c r="B21" s="56">
        <v>0</v>
      </c>
      <c r="C21" s="56">
        <v>0</v>
      </c>
      <c r="D21" s="18">
        <f t="shared" si="4"/>
        <v>0</v>
      </c>
      <c r="E21" s="40">
        <v>0</v>
      </c>
      <c r="F21" s="40">
        <v>0</v>
      </c>
      <c r="G21" s="18">
        <v>0</v>
      </c>
      <c r="H21" s="16">
        <f t="shared" si="2"/>
        <v>0</v>
      </c>
      <c r="I21" s="22">
        <f t="shared" si="3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7">
        <v>447</v>
      </c>
      <c r="C24" s="57">
        <v>165.98192672697834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447</v>
      </c>
      <c r="I24" s="22">
        <f t="shared" ref="I24:I30" si="6">((SQRT((C24/1.645)^2+(F24/1.645)^2)))*1.645</f>
        <v>165.98192672697834</v>
      </c>
    </row>
    <row r="25" spans="1:9" ht="28.8" x14ac:dyDescent="0.3">
      <c r="A25" s="32" t="s">
        <v>25</v>
      </c>
      <c r="B25" s="57">
        <v>42</v>
      </c>
      <c r="C25" s="57">
        <v>27.946377224964241</v>
      </c>
      <c r="D25" s="18">
        <f t="shared" ref="D25:D30" si="7">IF(B25=0,0,B25/B$24)</f>
        <v>9.3959731543624164E-2</v>
      </c>
      <c r="E25" s="40">
        <v>0</v>
      </c>
      <c r="F25" s="40">
        <v>0</v>
      </c>
      <c r="G25" s="18">
        <v>0</v>
      </c>
      <c r="H25" s="16">
        <f t="shared" si="5"/>
        <v>42</v>
      </c>
      <c r="I25" s="22">
        <f t="shared" si="6"/>
        <v>27.946377224964241</v>
      </c>
    </row>
    <row r="26" spans="1:9" ht="28.8" x14ac:dyDescent="0.3">
      <c r="A26" s="32" t="s">
        <v>26</v>
      </c>
      <c r="B26" s="57">
        <v>5</v>
      </c>
      <c r="C26" s="57">
        <v>9</v>
      </c>
      <c r="D26" s="18">
        <f t="shared" si="7"/>
        <v>1.1185682326621925E-2</v>
      </c>
      <c r="E26" s="40">
        <v>0</v>
      </c>
      <c r="F26" s="40">
        <v>0</v>
      </c>
      <c r="G26" s="18">
        <v>0</v>
      </c>
      <c r="H26" s="16">
        <f t="shared" si="5"/>
        <v>5</v>
      </c>
      <c r="I26" s="22">
        <f t="shared" si="6"/>
        <v>9</v>
      </c>
    </row>
    <row r="27" spans="1:9" ht="28.8" x14ac:dyDescent="0.3">
      <c r="A27" s="32" t="s">
        <v>27</v>
      </c>
      <c r="B27" s="57">
        <v>149</v>
      </c>
      <c r="C27" s="57">
        <v>131.52186130069785</v>
      </c>
      <c r="D27" s="18">
        <f t="shared" si="7"/>
        <v>0.33333333333333331</v>
      </c>
      <c r="E27" s="40">
        <v>0</v>
      </c>
      <c r="F27" s="40">
        <v>0</v>
      </c>
      <c r="G27" s="18">
        <v>0</v>
      </c>
      <c r="H27" s="16">
        <f t="shared" si="5"/>
        <v>149</v>
      </c>
      <c r="I27" s="22">
        <f t="shared" si="6"/>
        <v>131.52186130069785</v>
      </c>
    </row>
    <row r="28" spans="1:9" ht="28.8" x14ac:dyDescent="0.3">
      <c r="A28" s="32" t="s">
        <v>28</v>
      </c>
      <c r="B28" s="57">
        <v>36</v>
      </c>
      <c r="C28" s="57">
        <v>27.658633371878661</v>
      </c>
      <c r="D28" s="18">
        <f t="shared" si="7"/>
        <v>8.0536912751677847E-2</v>
      </c>
      <c r="E28" s="40">
        <v>0</v>
      </c>
      <c r="F28" s="40">
        <v>0</v>
      </c>
      <c r="G28" s="18">
        <v>0</v>
      </c>
      <c r="H28" s="16">
        <f t="shared" si="5"/>
        <v>36</v>
      </c>
      <c r="I28" s="22">
        <f t="shared" si="6"/>
        <v>27.658633371878661</v>
      </c>
    </row>
    <row r="29" spans="1:9" x14ac:dyDescent="0.3">
      <c r="A29" s="32" t="s">
        <v>22</v>
      </c>
      <c r="B29" s="57">
        <v>8</v>
      </c>
      <c r="C29" s="57">
        <v>10</v>
      </c>
      <c r="D29" s="18">
        <f t="shared" si="7"/>
        <v>1.7897091722595078E-2</v>
      </c>
      <c r="E29" s="40">
        <v>0</v>
      </c>
      <c r="F29" s="40">
        <v>0</v>
      </c>
      <c r="G29" s="18">
        <v>0</v>
      </c>
      <c r="H29" s="16">
        <f t="shared" si="5"/>
        <v>8</v>
      </c>
      <c r="I29" s="22">
        <f t="shared" si="6"/>
        <v>10</v>
      </c>
    </row>
    <row r="30" spans="1:9" x14ac:dyDescent="0.3">
      <c r="A30" s="37" t="s">
        <v>23</v>
      </c>
      <c r="B30" s="57">
        <v>207</v>
      </c>
      <c r="C30" s="57">
        <v>92.330926563096938</v>
      </c>
      <c r="D30" s="18">
        <f t="shared" si="7"/>
        <v>0.46308724832214765</v>
      </c>
      <c r="E30" s="40">
        <v>0</v>
      </c>
      <c r="F30" s="40">
        <v>0</v>
      </c>
      <c r="G30" s="27">
        <v>0</v>
      </c>
      <c r="H30" s="25">
        <f t="shared" si="5"/>
        <v>207</v>
      </c>
      <c r="I30" s="28">
        <f t="shared" si="6"/>
        <v>92.330926563096938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F95DCB-29EF-44E1-925D-61BFDE3C901A}"/>
</file>

<file path=customXml/itemProps2.xml><?xml version="1.0" encoding="utf-8"?>
<ds:datastoreItem xmlns:ds="http://schemas.openxmlformats.org/officeDocument/2006/customXml" ds:itemID="{F760974C-7C9E-481D-8224-79B658167087}"/>
</file>

<file path=customXml/itemProps3.xml><?xml version="1.0" encoding="utf-8"?>
<ds:datastoreItem xmlns:ds="http://schemas.openxmlformats.org/officeDocument/2006/customXml" ds:itemID="{FF9F3486-21A3-457E-9EAE-DC0CB9254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