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hnan\Downloads\Unknown\2012-ag-census\Sales\"/>
    </mc:Choice>
  </mc:AlternateContent>
  <xr:revisionPtr revIDLastSave="0" documentId="13_ncr:1_{A6ED19F2-12D2-462D-A3E7-10D8DCE80E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13" sheetId="1" r:id="rId1"/>
    <sheet name="Sort" sheetId="2" r:id="rId2"/>
  </sheets>
  <definedNames>
    <definedName name="_xlnm._FilterDatabase" localSheetId="1" hidden="1">Sort!$A$2:$E$2</definedName>
    <definedName name="_xlnm.Print_Area" localSheetId="0">'Table 13'!$A$1:$T$50</definedName>
    <definedName name="_xlnm.Print_Titles" localSheetId="0">'Table 13'!$A:$A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1" i="2" l="1"/>
  <c r="D50" i="2"/>
  <c r="C50" i="2"/>
  <c r="B50" i="2"/>
  <c r="F48" i="2"/>
  <c r="E45" i="2"/>
  <c r="E44" i="2"/>
  <c r="E43" i="2"/>
  <c r="E42" i="2"/>
  <c r="E41" i="2"/>
  <c r="D40" i="2"/>
  <c r="E40" i="2" s="1"/>
  <c r="E39" i="2"/>
  <c r="E38" i="2"/>
  <c r="E37" i="2"/>
  <c r="E36" i="2"/>
  <c r="E35" i="2"/>
  <c r="E34" i="2"/>
  <c r="E33" i="2"/>
  <c r="D32" i="2"/>
  <c r="E32" i="2" s="1"/>
  <c r="E31" i="2"/>
  <c r="E30" i="2"/>
  <c r="E29" i="2"/>
  <c r="E28" i="2"/>
  <c r="E27" i="2"/>
  <c r="D26" i="2"/>
  <c r="E26" i="2" s="1"/>
  <c r="N25" i="2"/>
  <c r="I25" i="2"/>
  <c r="J25" i="2" s="1"/>
  <c r="E25" i="2"/>
  <c r="N24" i="2"/>
  <c r="I24" i="2"/>
  <c r="J24" i="2" s="1"/>
  <c r="E24" i="2"/>
  <c r="N23" i="2"/>
  <c r="I23" i="2"/>
  <c r="J23" i="2" s="1"/>
  <c r="E23" i="2"/>
  <c r="N22" i="2"/>
  <c r="I22" i="2"/>
  <c r="J22" i="2" s="1"/>
  <c r="E22" i="2"/>
  <c r="N21" i="2"/>
  <c r="I21" i="2"/>
  <c r="J21" i="2" s="1"/>
  <c r="E21" i="2"/>
  <c r="N20" i="2"/>
  <c r="I20" i="2"/>
  <c r="J20" i="2" s="1"/>
  <c r="D20" i="2"/>
  <c r="E20" i="2" s="1"/>
  <c r="N19" i="2"/>
  <c r="I19" i="2"/>
  <c r="J19" i="2" s="1"/>
  <c r="E19" i="2"/>
  <c r="N18" i="2"/>
  <c r="I18" i="2"/>
  <c r="J18" i="2" s="1"/>
  <c r="E18" i="2"/>
  <c r="N17" i="2"/>
  <c r="I17" i="2"/>
  <c r="J17" i="2" s="1"/>
  <c r="E17" i="2"/>
  <c r="N16" i="2"/>
  <c r="I16" i="2"/>
  <c r="J16" i="2" s="1"/>
  <c r="E16" i="2"/>
  <c r="N15" i="2"/>
  <c r="I15" i="2"/>
  <c r="J15" i="2" s="1"/>
  <c r="E15" i="2"/>
  <c r="N14" i="2"/>
  <c r="I14" i="2"/>
  <c r="J14" i="2" s="1"/>
  <c r="D14" i="2"/>
  <c r="E14" i="2" s="1"/>
  <c r="N13" i="2"/>
  <c r="I13" i="2"/>
  <c r="J13" i="2" s="1"/>
  <c r="E13" i="2"/>
  <c r="N12" i="2"/>
  <c r="I12" i="2"/>
  <c r="J12" i="2" s="1"/>
  <c r="E12" i="2"/>
  <c r="N11" i="2"/>
  <c r="I11" i="2"/>
  <c r="J11" i="2" s="1"/>
  <c r="E11" i="2"/>
  <c r="N10" i="2"/>
  <c r="I10" i="2"/>
  <c r="J10" i="2" s="1"/>
  <c r="E10" i="2"/>
  <c r="N9" i="2"/>
  <c r="I9" i="2"/>
  <c r="J9" i="2" s="1"/>
  <c r="E9" i="2"/>
  <c r="N8" i="2"/>
  <c r="I8" i="2"/>
  <c r="J8" i="2" s="1"/>
  <c r="E8" i="2"/>
  <c r="N7" i="2"/>
  <c r="I7" i="2"/>
  <c r="J7" i="2" s="1"/>
  <c r="E7" i="2"/>
  <c r="N6" i="2"/>
  <c r="I6" i="2"/>
  <c r="J6" i="2" s="1"/>
  <c r="E6" i="2"/>
  <c r="N5" i="2"/>
  <c r="I5" i="2"/>
  <c r="J5" i="2" s="1"/>
  <c r="D5" i="2"/>
  <c r="E5" i="2" s="1"/>
  <c r="N4" i="2"/>
  <c r="I4" i="2"/>
  <c r="J4" i="2" s="1"/>
  <c r="E4" i="2"/>
  <c r="N3" i="2"/>
  <c r="I3" i="2"/>
  <c r="J3" i="2" s="1"/>
  <c r="E3" i="2"/>
</calcChain>
</file>

<file path=xl/sharedStrings.xml><?xml version="1.0" encoding="utf-8"?>
<sst xmlns="http://schemas.openxmlformats.org/spreadsheetml/2006/main" count="467" uniqueCount="102">
  <si>
    <t>Soybeans for Beans</t>
  </si>
  <si>
    <t>Acres</t>
  </si>
  <si>
    <t>MARYLAND</t>
  </si>
  <si>
    <t>BALTIMORE REGION</t>
  </si>
  <si>
    <t>Anne Arundel</t>
  </si>
  <si>
    <t>Baltimore</t>
  </si>
  <si>
    <t>Carroll</t>
  </si>
  <si>
    <t>Harford</t>
  </si>
  <si>
    <t>Howard</t>
  </si>
  <si>
    <t>WASHINGTON SUBURBAN REGION</t>
  </si>
  <si>
    <t>Frederick</t>
  </si>
  <si>
    <t>Montgomery</t>
  </si>
  <si>
    <t>Prince George's</t>
  </si>
  <si>
    <t>SOUTHERN MARYLAND REGION</t>
  </si>
  <si>
    <t>Calvert</t>
  </si>
  <si>
    <t>Charles</t>
  </si>
  <si>
    <t>St. Mary's</t>
  </si>
  <si>
    <t>WESTERN MARYLAND REGION</t>
  </si>
  <si>
    <t>Allegany</t>
  </si>
  <si>
    <t>Garrett</t>
  </si>
  <si>
    <t>Washington</t>
  </si>
  <si>
    <t>UPPER EASTERN SHORE REGION</t>
  </si>
  <si>
    <t>Caroline</t>
  </si>
  <si>
    <t>Cecil</t>
  </si>
  <si>
    <t>Kent</t>
  </si>
  <si>
    <t>Queen Anne's</t>
  </si>
  <si>
    <t>Talbot</t>
  </si>
  <si>
    <t>LOWER EASTERN SHORE REGION</t>
  </si>
  <si>
    <t>Dorchester</t>
  </si>
  <si>
    <t>Somerset</t>
  </si>
  <si>
    <t>Wicomico</t>
  </si>
  <si>
    <t>Worcester</t>
  </si>
  <si>
    <t>Vegetables Harvested 
for Sale</t>
  </si>
  <si>
    <t>Wheat for Grain, 
All Types</t>
  </si>
  <si>
    <t>Corn for Silage or Greenchop</t>
  </si>
  <si>
    <t>Barley for Grain</t>
  </si>
  <si>
    <t>Sorghum for Silage or Greenchop</t>
  </si>
  <si>
    <t>Harvested Cropland (acres)</t>
  </si>
  <si>
    <t>Corn for Grain</t>
  </si>
  <si>
    <t>Land in Orchards</t>
  </si>
  <si>
    <t>Line Sort2</t>
  </si>
  <si>
    <t>Cntycode</t>
  </si>
  <si>
    <t>LEANAME</t>
  </si>
  <si>
    <t>County</t>
  </si>
  <si>
    <t>County ANSI</t>
  </si>
  <si>
    <t>Value</t>
  </si>
  <si>
    <t>Value 1000's</t>
  </si>
  <si>
    <t>ALLEGANY</t>
  </si>
  <si>
    <t>DORCHESTER</t>
  </si>
  <si>
    <t>ANNE ARUNDEL</t>
  </si>
  <si>
    <t>SOMERSET</t>
  </si>
  <si>
    <t>BALTIMORE</t>
  </si>
  <si>
    <t>WICOMICO</t>
  </si>
  <si>
    <t>CALVERT</t>
  </si>
  <si>
    <t>WORCESTER</t>
  </si>
  <si>
    <t>Anne Arundel County</t>
  </si>
  <si>
    <t>CAROLINE</t>
  </si>
  <si>
    <t>Baltimore County</t>
  </si>
  <si>
    <t>CARROLL</t>
  </si>
  <si>
    <t>Carroll County</t>
  </si>
  <si>
    <t>CECIL</t>
  </si>
  <si>
    <t>FREDERICK</t>
  </si>
  <si>
    <t>Harford County</t>
  </si>
  <si>
    <t>CHARLES</t>
  </si>
  <si>
    <t>HARFORD</t>
  </si>
  <si>
    <t>Howard County</t>
  </si>
  <si>
    <t>HOWARD</t>
  </si>
  <si>
    <t>Baltimore City</t>
  </si>
  <si>
    <t>------</t>
  </si>
  <si>
    <t>MONTGOMERY</t>
  </si>
  <si>
    <t>GARRETT</t>
  </si>
  <si>
    <t>WASHINGTON</t>
  </si>
  <si>
    <t>Frederick County</t>
  </si>
  <si>
    <t>KENT</t>
  </si>
  <si>
    <t>Montgomery County</t>
  </si>
  <si>
    <t>PRINCE GEORGES</t>
  </si>
  <si>
    <t>Prince George's County</t>
  </si>
  <si>
    <t>ST MARYS</t>
  </si>
  <si>
    <t>QUEEN ANNES</t>
  </si>
  <si>
    <t>Calvert County</t>
  </si>
  <si>
    <t>TALBOT</t>
  </si>
  <si>
    <t>Charles County</t>
  </si>
  <si>
    <t>St. Mary's County</t>
  </si>
  <si>
    <t>Allegany County</t>
  </si>
  <si>
    <t>Garrett County</t>
  </si>
  <si>
    <t>Washington County</t>
  </si>
  <si>
    <t>Caroline County</t>
  </si>
  <si>
    <t>Cecil County</t>
  </si>
  <si>
    <t>Kent County</t>
  </si>
  <si>
    <t>Queen Anne's County</t>
  </si>
  <si>
    <t>Talbot County</t>
  </si>
  <si>
    <t/>
  </si>
  <si>
    <t>Dorchester County</t>
  </si>
  <si>
    <t>Somerset County</t>
  </si>
  <si>
    <t>Wicomico County</t>
  </si>
  <si>
    <t>Worcester County</t>
  </si>
  <si>
    <t>TABLE 13:  SELECTED CROP DATA FOR MARYLAND, 2012</t>
  </si>
  <si>
    <t>Extracted from the 2012 Census of Agriculture.</t>
  </si>
  <si>
    <t xml:space="preserve"> (D)</t>
  </si>
  <si>
    <t>Prepared by the Maryland Department of Planning, August 2014.</t>
  </si>
  <si>
    <t>Pastureland (Acres)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</si>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</sst>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164" fontId="1" fillId="0" borderId="6" xfId="2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165" fontId="0" fillId="0" borderId="0" xfId="1" applyNumberFormat="1" applyFont="1"/>
    <xf numFmtId="164" fontId="0" fillId="0" borderId="0" xfId="2" applyNumberFormat="1" applyFont="1"/>
    <xf numFmtId="3" fontId="0" fillId="0" borderId="0" xfId="0" applyNumberFormat="1" applyBorder="1" applyAlignment="1">
      <alignment horizontal="right"/>
    </xf>
    <xf numFmtId="164" fontId="1" fillId="0" borderId="0" xfId="2" applyNumberFormat="1" applyFont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3" fontId="0" fillId="0" borderId="7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64" fontId="1" fillId="0" borderId="2" xfId="2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51"/>
  <sheetViews>
    <sheetView showGridLines="0" showRowColHeaders="0" tabSelected="1" workbookViewId="0">
      <selection sqref="A1:T50"/>
    </sheetView>
  </sheetViews>
  <sheetFormatPr defaultColWidth="12" defaultRowHeight="15" x14ac:dyDescent="0.25"/>
  <cols>
    <col min="1" max="1" width="31.7109375" style="2" customWidth="1"/>
    <col min="2" max="2" width="13.7109375" style="3" customWidth="1"/>
    <col min="3" max="8" width="9.7109375" style="3" customWidth="1"/>
    <col min="9" max="9" width="8.85546875" style="13" customWidth="1"/>
    <col min="10" max="10" width="8.28515625" style="3" customWidth="1"/>
    <col min="11" max="11" width="7.42578125" style="3" customWidth="1"/>
    <col min="12" max="12" width="7.85546875" style="3" customWidth="1"/>
    <col min="13" max="13" width="8" style="3" customWidth="1"/>
    <col min="14" max="14" width="8.5703125" style="3" customWidth="1"/>
    <col min="15" max="15" width="9.7109375" style="3" customWidth="1"/>
    <col min="16" max="16" width="11.28515625" style="3" customWidth="1"/>
    <col min="17" max="17" width="8.28515625" style="3" customWidth="1"/>
    <col min="18" max="18" width="8.5703125" style="3" customWidth="1"/>
    <col min="19" max="19" width="8.28515625" style="3" customWidth="1"/>
    <col min="20" max="20" width="9.28515625" style="3" customWidth="1"/>
    <col min="23" max="16384" width="12" style="3"/>
  </cols>
  <sheetData>
    <row r="2" spans="1:24" customFormat="1" ht="18.75" x14ac:dyDescent="0.3">
      <c r="A2" s="2"/>
      <c r="B2" s="46" t="s">
        <v>96</v>
      </c>
      <c r="C2" s="46"/>
      <c r="D2" s="46"/>
      <c r="E2" s="46"/>
      <c r="F2" s="46"/>
      <c r="G2" s="46"/>
      <c r="H2" s="46"/>
      <c r="I2" s="46"/>
      <c r="J2" s="46"/>
      <c r="K2" s="46" t="s">
        <v>96</v>
      </c>
      <c r="L2" s="46"/>
      <c r="M2" s="46"/>
      <c r="N2" s="46"/>
      <c r="O2" s="46"/>
      <c r="P2" s="46"/>
      <c r="Q2" s="46"/>
      <c r="R2" s="46"/>
      <c r="S2" s="46"/>
      <c r="T2" s="46"/>
      <c r="X2" s="1"/>
    </row>
    <row r="4" spans="1:24" ht="31.5" customHeight="1" x14ac:dyDescent="0.25">
      <c r="A4" s="25"/>
      <c r="B4" s="42" t="s">
        <v>37</v>
      </c>
      <c r="C4" s="40" t="s">
        <v>38</v>
      </c>
      <c r="D4" s="41"/>
      <c r="E4" s="40" t="s">
        <v>0</v>
      </c>
      <c r="F4" s="41"/>
      <c r="G4" s="40" t="s">
        <v>100</v>
      </c>
      <c r="H4" s="41"/>
      <c r="I4" s="44" t="s">
        <v>33</v>
      </c>
      <c r="J4" s="45"/>
      <c r="K4" s="40" t="s">
        <v>34</v>
      </c>
      <c r="L4" s="41"/>
      <c r="M4" s="40" t="s">
        <v>35</v>
      </c>
      <c r="N4" s="41"/>
      <c r="O4" s="40" t="s">
        <v>32</v>
      </c>
      <c r="P4" s="41"/>
      <c r="Q4" s="40" t="s">
        <v>39</v>
      </c>
      <c r="R4" s="41"/>
      <c r="S4" s="40" t="s">
        <v>36</v>
      </c>
      <c r="T4" s="41"/>
      <c r="U4" s="3"/>
      <c r="V4" s="3"/>
    </row>
    <row r="5" spans="1:24" s="4" customFormat="1" x14ac:dyDescent="0.25">
      <c r="A5" s="26"/>
      <c r="B5" s="43"/>
      <c r="C5" s="23" t="s">
        <v>1</v>
      </c>
      <c r="D5" s="24" t="s">
        <v>101</v>
      </c>
      <c r="E5" s="23" t="s">
        <v>1</v>
      </c>
      <c r="F5" s="24" t="s">
        <v>101</v>
      </c>
      <c r="G5" s="23" t="s">
        <v>1</v>
      </c>
      <c r="H5" s="24" t="s">
        <v>101</v>
      </c>
      <c r="I5" s="23" t="s">
        <v>1</v>
      </c>
      <c r="J5" s="24" t="s">
        <v>101</v>
      </c>
      <c r="K5" s="23" t="s">
        <v>1</v>
      </c>
      <c r="L5" s="24" t="s">
        <v>101</v>
      </c>
      <c r="M5" s="23" t="s">
        <v>1</v>
      </c>
      <c r="N5" s="24" t="s">
        <v>101</v>
      </c>
      <c r="O5" s="23" t="s">
        <v>1</v>
      </c>
      <c r="P5" s="24" t="s">
        <v>101</v>
      </c>
      <c r="Q5" s="23" t="s">
        <v>1</v>
      </c>
      <c r="R5" s="24" t="s">
        <v>101</v>
      </c>
      <c r="S5" s="23" t="s">
        <v>1</v>
      </c>
      <c r="T5" s="24" t="s">
        <v>101</v>
      </c>
    </row>
    <row r="6" spans="1:24" s="9" customFormat="1" x14ac:dyDescent="0.25">
      <c r="A6" s="28" t="s">
        <v>2</v>
      </c>
      <c r="B6" s="5">
        <v>1280965</v>
      </c>
      <c r="C6" s="6">
        <v>435646</v>
      </c>
      <c r="D6" s="7">
        <v>1</v>
      </c>
      <c r="E6" s="6">
        <v>475615</v>
      </c>
      <c r="F6" s="7">
        <v>1</v>
      </c>
      <c r="G6" s="6">
        <v>201249</v>
      </c>
      <c r="H6" s="7">
        <v>1</v>
      </c>
      <c r="I6" s="6">
        <v>210354</v>
      </c>
      <c r="J6" s="7">
        <v>1</v>
      </c>
      <c r="K6" s="6">
        <v>42816</v>
      </c>
      <c r="L6" s="7">
        <v>1</v>
      </c>
      <c r="M6" s="6">
        <v>40133</v>
      </c>
      <c r="N6" s="7">
        <v>1</v>
      </c>
      <c r="O6" s="29">
        <v>29184</v>
      </c>
      <c r="P6" s="30">
        <v>1</v>
      </c>
      <c r="Q6" s="6">
        <v>3973</v>
      </c>
      <c r="R6" s="7">
        <v>1</v>
      </c>
      <c r="S6" s="6">
        <v>1008</v>
      </c>
      <c r="T6" s="7">
        <v>1</v>
      </c>
      <c r="V6" s="8"/>
      <c r="W6" s="8"/>
    </row>
    <row r="7" spans="1:24" x14ac:dyDescent="0.25">
      <c r="A7" s="27"/>
      <c r="B7" s="10"/>
      <c r="C7" s="11"/>
      <c r="D7" s="12"/>
      <c r="E7" s="11" t="s">
        <v>91</v>
      </c>
      <c r="F7" s="12" t="s">
        <v>91</v>
      </c>
      <c r="G7" s="11"/>
      <c r="H7" s="12"/>
      <c r="I7" s="11"/>
      <c r="J7" s="12"/>
      <c r="K7" s="11" t="s">
        <v>91</v>
      </c>
      <c r="L7" s="12" t="s">
        <v>91</v>
      </c>
      <c r="M7" s="11" t="s">
        <v>91</v>
      </c>
      <c r="N7" s="12" t="s">
        <v>91</v>
      </c>
      <c r="O7" s="21" t="s">
        <v>91</v>
      </c>
      <c r="P7" s="31" t="s">
        <v>91</v>
      </c>
      <c r="Q7" s="11" t="s">
        <v>91</v>
      </c>
      <c r="R7" s="12" t="s">
        <v>91</v>
      </c>
      <c r="S7" s="11"/>
      <c r="T7" s="12"/>
      <c r="U7" s="3"/>
      <c r="V7" s="3"/>
    </row>
    <row r="8" spans="1:24" s="9" customFormat="1" x14ac:dyDescent="0.25">
      <c r="A8" s="28" t="s">
        <v>3</v>
      </c>
      <c r="B8" s="5">
        <v>198759</v>
      </c>
      <c r="C8" s="6">
        <v>69057</v>
      </c>
      <c r="D8" s="7">
        <v>0.15851631829512952</v>
      </c>
      <c r="E8" s="6">
        <v>55392</v>
      </c>
      <c r="F8" s="7">
        <v>0.11646394667956225</v>
      </c>
      <c r="G8" s="6">
        <v>51686</v>
      </c>
      <c r="H8" s="7">
        <v>0.25682612087513479</v>
      </c>
      <c r="I8" s="6">
        <v>17609</v>
      </c>
      <c r="J8" s="7">
        <v>8.3711267672590017E-2</v>
      </c>
      <c r="K8" s="6">
        <v>7302</v>
      </c>
      <c r="L8" s="7">
        <v>0.17054372197309417</v>
      </c>
      <c r="M8" s="6">
        <v>5773</v>
      </c>
      <c r="N8" s="7">
        <v>0.14384670969027982</v>
      </c>
      <c r="O8" s="29">
        <v>4852</v>
      </c>
      <c r="P8" s="32">
        <v>0.16625548245614036</v>
      </c>
      <c r="Q8" s="6">
        <v>977</v>
      </c>
      <c r="R8" s="7">
        <v>0.24590989176944375</v>
      </c>
      <c r="S8" s="14" t="s">
        <v>98</v>
      </c>
      <c r="T8" s="15" t="s">
        <v>98</v>
      </c>
    </row>
    <row r="9" spans="1:24" ht="6.75" customHeight="1" x14ac:dyDescent="0.25">
      <c r="A9" s="27"/>
      <c r="B9" s="10" t="s">
        <v>91</v>
      </c>
      <c r="C9" s="11"/>
      <c r="D9" s="12"/>
      <c r="E9" s="11" t="s">
        <v>91</v>
      </c>
      <c r="F9" s="12" t="s">
        <v>91</v>
      </c>
      <c r="G9" s="11" t="s">
        <v>91</v>
      </c>
      <c r="H9" s="12" t="s">
        <v>91</v>
      </c>
      <c r="I9" s="11" t="s">
        <v>91</v>
      </c>
      <c r="J9" s="12" t="s">
        <v>91</v>
      </c>
      <c r="K9" s="11" t="s">
        <v>91</v>
      </c>
      <c r="L9" s="12" t="s">
        <v>91</v>
      </c>
      <c r="M9" s="11" t="s">
        <v>91</v>
      </c>
      <c r="N9" s="12" t="s">
        <v>91</v>
      </c>
      <c r="O9" s="21" t="s">
        <v>91</v>
      </c>
      <c r="P9" s="31" t="s">
        <v>91</v>
      </c>
      <c r="Q9" s="11" t="s">
        <v>91</v>
      </c>
      <c r="R9" s="12" t="s">
        <v>91</v>
      </c>
      <c r="S9" s="11" t="s">
        <v>91</v>
      </c>
      <c r="T9" s="12" t="s">
        <v>91</v>
      </c>
      <c r="U9" s="3"/>
      <c r="V9" s="3"/>
    </row>
    <row r="10" spans="1:24" x14ac:dyDescent="0.25">
      <c r="A10" s="27" t="s">
        <v>4</v>
      </c>
      <c r="B10" s="10">
        <v>13362</v>
      </c>
      <c r="C10" s="11">
        <v>4427</v>
      </c>
      <c r="D10" s="12">
        <v>1.0161920458353801E-2</v>
      </c>
      <c r="E10" s="11">
        <v>4422</v>
      </c>
      <c r="F10" s="12">
        <v>9.2974359513472039E-3</v>
      </c>
      <c r="G10" s="11">
        <v>4116</v>
      </c>
      <c r="H10" s="12">
        <v>2.0452275539257339E-2</v>
      </c>
      <c r="I10" s="11">
        <v>1227</v>
      </c>
      <c r="J10" s="12">
        <v>5.8330243304144441E-3</v>
      </c>
      <c r="K10" s="11">
        <v>15</v>
      </c>
      <c r="L10" s="12">
        <v>3.5033632286995514E-4</v>
      </c>
      <c r="M10" s="11">
        <v>205</v>
      </c>
      <c r="N10" s="12">
        <v>5.1080158473077019E-3</v>
      </c>
      <c r="O10" s="21">
        <v>257</v>
      </c>
      <c r="P10" s="31">
        <v>8.806195175438597E-3</v>
      </c>
      <c r="Q10" s="11">
        <v>92</v>
      </c>
      <c r="R10" s="12">
        <v>2.3156305059149257E-2</v>
      </c>
      <c r="S10" s="11" t="s">
        <v>98</v>
      </c>
      <c r="T10" s="18" t="s">
        <v>98</v>
      </c>
      <c r="U10" s="3"/>
      <c r="V10" s="3"/>
    </row>
    <row r="11" spans="1:24" x14ac:dyDescent="0.25">
      <c r="A11" s="27" t="s">
        <v>5</v>
      </c>
      <c r="B11" s="10">
        <v>42451</v>
      </c>
      <c r="C11" s="11">
        <v>16714</v>
      </c>
      <c r="D11" s="12">
        <v>3.8366012771837682E-2</v>
      </c>
      <c r="E11" s="11">
        <v>12223</v>
      </c>
      <c r="F11" s="12">
        <v>2.5699357673748726E-2</v>
      </c>
      <c r="G11" s="11">
        <v>11509</v>
      </c>
      <c r="H11" s="12">
        <v>5.7187861803040016E-2</v>
      </c>
      <c r="I11" s="11">
        <v>3349</v>
      </c>
      <c r="J11" s="12">
        <v>1.5920781159378953E-2</v>
      </c>
      <c r="K11" s="11">
        <v>1030</v>
      </c>
      <c r="L11" s="12">
        <v>2.4056427503736922E-2</v>
      </c>
      <c r="M11" s="11">
        <v>707</v>
      </c>
      <c r="N11" s="12">
        <v>1.7616425385592903E-2</v>
      </c>
      <c r="O11" s="21">
        <v>1258</v>
      </c>
      <c r="P11" s="31">
        <v>4.3105811403508769E-2</v>
      </c>
      <c r="Q11" s="11">
        <v>131</v>
      </c>
      <c r="R11" s="12">
        <v>3.297256481248427E-2</v>
      </c>
      <c r="S11" s="11">
        <v>0</v>
      </c>
      <c r="T11" s="18">
        <v>0</v>
      </c>
      <c r="U11" s="3"/>
      <c r="V11" s="3"/>
    </row>
    <row r="12" spans="1:24" x14ac:dyDescent="0.25">
      <c r="A12" s="27" t="s">
        <v>6</v>
      </c>
      <c r="B12" s="10">
        <v>86756</v>
      </c>
      <c r="C12" s="11">
        <v>27409</v>
      </c>
      <c r="D12" s="12">
        <v>6.2915761880058582E-2</v>
      </c>
      <c r="E12" s="11">
        <v>23348</v>
      </c>
      <c r="F12" s="12">
        <v>4.9090125416565919E-2</v>
      </c>
      <c r="G12" s="11">
        <v>18682</v>
      </c>
      <c r="H12" s="12">
        <v>9.2830274933043147E-2</v>
      </c>
      <c r="I12" s="11">
        <v>7721</v>
      </c>
      <c r="J12" s="12">
        <v>3.6704792872966525E-2</v>
      </c>
      <c r="K12" s="11">
        <v>4660</v>
      </c>
      <c r="L12" s="12">
        <v>0.10883781763826607</v>
      </c>
      <c r="M12" s="11">
        <v>3691</v>
      </c>
      <c r="N12" s="12">
        <v>9.1969202402013311E-2</v>
      </c>
      <c r="O12" s="21">
        <v>2653</v>
      </c>
      <c r="P12" s="31">
        <v>9.0905975877192985E-2</v>
      </c>
      <c r="Q12" s="11">
        <v>444</v>
      </c>
      <c r="R12" s="12">
        <v>0.11175434180719859</v>
      </c>
      <c r="S12" s="11">
        <v>215</v>
      </c>
      <c r="T12" s="18">
        <v>5.2146495270434148E-2</v>
      </c>
      <c r="U12" s="3"/>
      <c r="V12" s="3"/>
    </row>
    <row r="13" spans="1:24" x14ac:dyDescent="0.25">
      <c r="A13" s="27" t="s">
        <v>7</v>
      </c>
      <c r="B13" s="10">
        <v>36818</v>
      </c>
      <c r="C13" s="11">
        <v>14063</v>
      </c>
      <c r="D13" s="12">
        <v>3.2280796793727015E-2</v>
      </c>
      <c r="E13" s="11">
        <v>9204</v>
      </c>
      <c r="F13" s="12">
        <v>1.9351786634147366E-2</v>
      </c>
      <c r="G13" s="11">
        <v>12175</v>
      </c>
      <c r="H13" s="12">
        <v>6.0497195017118095E-2</v>
      </c>
      <c r="I13" s="11">
        <v>1811</v>
      </c>
      <c r="J13" s="12">
        <v>8.6092967093566088E-3</v>
      </c>
      <c r="K13" s="11">
        <v>1452</v>
      </c>
      <c r="L13" s="12">
        <v>3.391255605381166E-2</v>
      </c>
      <c r="M13" s="11">
        <v>723</v>
      </c>
      <c r="N13" s="12">
        <v>1.8015099793187651E-2</v>
      </c>
      <c r="O13" s="21">
        <v>574</v>
      </c>
      <c r="P13" s="31">
        <v>1.9668311403508772E-2</v>
      </c>
      <c r="Q13" s="11">
        <v>203</v>
      </c>
      <c r="R13" s="12">
        <v>5.1094890510948905E-2</v>
      </c>
      <c r="S13" s="11" t="s">
        <v>98</v>
      </c>
      <c r="T13" s="12" t="s">
        <v>98</v>
      </c>
      <c r="U13" s="3"/>
      <c r="V13" s="3"/>
    </row>
    <row r="14" spans="1:24" x14ac:dyDescent="0.25">
      <c r="A14" s="27" t="s">
        <v>8</v>
      </c>
      <c r="B14" s="10">
        <v>19372</v>
      </c>
      <c r="C14" s="11">
        <v>6444</v>
      </c>
      <c r="D14" s="12">
        <v>1.479182639115245E-2</v>
      </c>
      <c r="E14" s="11">
        <v>6195</v>
      </c>
      <c r="F14" s="12">
        <v>1.3025241003753036E-2</v>
      </c>
      <c r="G14" s="11">
        <v>5204</v>
      </c>
      <c r="H14" s="12">
        <v>2.5858513582676188E-2</v>
      </c>
      <c r="I14" s="11">
        <v>3501</v>
      </c>
      <c r="J14" s="12">
        <v>1.6643372600473487E-2</v>
      </c>
      <c r="K14" s="11">
        <v>145</v>
      </c>
      <c r="L14" s="12">
        <v>3.3865844544095666E-3</v>
      </c>
      <c r="M14" s="11">
        <v>447</v>
      </c>
      <c r="N14" s="12">
        <v>1.1137966262178257E-2</v>
      </c>
      <c r="O14" s="21">
        <v>110</v>
      </c>
      <c r="P14" s="31">
        <v>3.7691885964912281E-3</v>
      </c>
      <c r="Q14" s="11">
        <v>107</v>
      </c>
      <c r="R14" s="12">
        <v>2.6931789579662722E-2</v>
      </c>
      <c r="S14" s="11" t="s">
        <v>98</v>
      </c>
      <c r="T14" s="18" t="s">
        <v>98</v>
      </c>
      <c r="U14" s="3"/>
      <c r="V14" s="3"/>
    </row>
    <row r="15" spans="1:24" x14ac:dyDescent="0.25">
      <c r="A15" s="27" t="s">
        <v>5</v>
      </c>
      <c r="B15" s="10" t="s">
        <v>68</v>
      </c>
      <c r="C15" s="11" t="s">
        <v>68</v>
      </c>
      <c r="D15" s="22" t="s">
        <v>68</v>
      </c>
      <c r="E15" s="11" t="s">
        <v>68</v>
      </c>
      <c r="F15" s="22" t="s">
        <v>68</v>
      </c>
      <c r="G15" s="11" t="s">
        <v>68</v>
      </c>
      <c r="H15" s="22" t="s">
        <v>68</v>
      </c>
      <c r="I15" s="11" t="s">
        <v>68</v>
      </c>
      <c r="J15" s="12" t="s">
        <v>68</v>
      </c>
      <c r="K15" s="11" t="s">
        <v>68</v>
      </c>
      <c r="L15" s="22" t="s">
        <v>68</v>
      </c>
      <c r="M15" s="11" t="s">
        <v>68</v>
      </c>
      <c r="N15" s="22" t="s">
        <v>68</v>
      </c>
      <c r="O15" s="11" t="s">
        <v>68</v>
      </c>
      <c r="P15" s="22" t="s">
        <v>68</v>
      </c>
      <c r="Q15" s="11" t="s">
        <v>68</v>
      </c>
      <c r="R15" s="22" t="s">
        <v>68</v>
      </c>
      <c r="S15" s="11" t="s">
        <v>68</v>
      </c>
      <c r="T15" s="12" t="s">
        <v>68</v>
      </c>
      <c r="U15" s="3"/>
      <c r="V15" s="3"/>
    </row>
    <row r="16" spans="1:24" ht="9" customHeight="1" x14ac:dyDescent="0.25">
      <c r="A16" s="27"/>
      <c r="B16" s="10" t="s">
        <v>91</v>
      </c>
      <c r="C16" s="11"/>
      <c r="D16" s="21"/>
      <c r="E16" s="11" t="s">
        <v>91</v>
      </c>
      <c r="F16" s="12" t="s">
        <v>91</v>
      </c>
      <c r="G16" s="11" t="s">
        <v>91</v>
      </c>
      <c r="H16" s="12" t="s">
        <v>91</v>
      </c>
      <c r="I16" s="11" t="s">
        <v>91</v>
      </c>
      <c r="J16" s="12" t="s">
        <v>91</v>
      </c>
      <c r="K16" s="11" t="s">
        <v>91</v>
      </c>
      <c r="L16" s="12" t="s">
        <v>91</v>
      </c>
      <c r="M16" s="11" t="s">
        <v>91</v>
      </c>
      <c r="N16" s="12" t="s">
        <v>91</v>
      </c>
      <c r="O16" s="21" t="s">
        <v>91</v>
      </c>
      <c r="P16" s="31" t="s">
        <v>91</v>
      </c>
      <c r="Q16" s="11" t="s">
        <v>91</v>
      </c>
      <c r="R16" s="12" t="s">
        <v>91</v>
      </c>
      <c r="S16" s="11" t="s">
        <v>91</v>
      </c>
      <c r="T16" s="18" t="s">
        <v>91</v>
      </c>
      <c r="U16" s="3"/>
      <c r="V16" s="3"/>
    </row>
    <row r="17" spans="1:22" s="9" customFormat="1" x14ac:dyDescent="0.25">
      <c r="A17" s="28" t="s">
        <v>9</v>
      </c>
      <c r="B17" s="5">
        <v>170121</v>
      </c>
      <c r="C17" s="6">
        <v>44560</v>
      </c>
      <c r="D17" s="7">
        <v>0.1022848826799741</v>
      </c>
      <c r="E17" s="6">
        <v>46672</v>
      </c>
      <c r="F17" s="7">
        <v>9.8129789851034974E-2</v>
      </c>
      <c r="G17" s="6">
        <v>43010</v>
      </c>
      <c r="H17" s="7">
        <v>0.21371534765390138</v>
      </c>
      <c r="I17" s="6">
        <v>19369</v>
      </c>
      <c r="J17" s="7">
        <v>9.2078115937895166E-2</v>
      </c>
      <c r="K17" s="6">
        <v>14027</v>
      </c>
      <c r="L17" s="7">
        <v>0.32761117339312407</v>
      </c>
      <c r="M17" s="14" t="s">
        <v>98</v>
      </c>
      <c r="N17" s="15" t="s">
        <v>98</v>
      </c>
      <c r="O17" s="29">
        <v>1229</v>
      </c>
      <c r="P17" s="32">
        <v>4.2112116228070179E-2</v>
      </c>
      <c r="Q17" s="6">
        <v>638</v>
      </c>
      <c r="R17" s="7">
        <v>0.16058394160583941</v>
      </c>
      <c r="S17" s="6">
        <v>282</v>
      </c>
      <c r="T17" s="7">
        <v>6.8396798447732235E-2</v>
      </c>
    </row>
    <row r="18" spans="1:22" ht="6.75" customHeight="1" x14ac:dyDescent="0.25">
      <c r="A18" s="27"/>
      <c r="B18" s="10" t="s">
        <v>91</v>
      </c>
      <c r="C18" s="11"/>
      <c r="D18" s="12"/>
      <c r="E18" s="11" t="s">
        <v>91</v>
      </c>
      <c r="F18" s="12" t="s">
        <v>91</v>
      </c>
      <c r="G18" s="11" t="s">
        <v>91</v>
      </c>
      <c r="H18" s="12" t="s">
        <v>91</v>
      </c>
      <c r="I18" s="11" t="s">
        <v>91</v>
      </c>
      <c r="J18" s="12" t="s">
        <v>91</v>
      </c>
      <c r="K18" s="11" t="s">
        <v>91</v>
      </c>
      <c r="L18" s="12" t="s">
        <v>91</v>
      </c>
      <c r="M18" s="11" t="s">
        <v>91</v>
      </c>
      <c r="N18" s="12" t="s">
        <v>91</v>
      </c>
      <c r="O18" s="21" t="s">
        <v>91</v>
      </c>
      <c r="P18" s="31" t="s">
        <v>91</v>
      </c>
      <c r="Q18" s="11" t="s">
        <v>91</v>
      </c>
      <c r="R18" s="12" t="s">
        <v>91</v>
      </c>
      <c r="S18" s="11" t="s">
        <v>91</v>
      </c>
      <c r="T18" s="18" t="s">
        <v>91</v>
      </c>
      <c r="U18" s="3"/>
      <c r="V18" s="3"/>
    </row>
    <row r="19" spans="1:22" x14ac:dyDescent="0.25">
      <c r="A19" s="27" t="s">
        <v>10</v>
      </c>
      <c r="B19" s="10">
        <v>117194</v>
      </c>
      <c r="C19" s="11">
        <v>28008</v>
      </c>
      <c r="D19" s="12">
        <v>6.42907314654559E-2</v>
      </c>
      <c r="E19" s="11">
        <v>30021</v>
      </c>
      <c r="F19" s="12">
        <v>6.3120380980414836E-2</v>
      </c>
      <c r="G19" s="11">
        <v>29219</v>
      </c>
      <c r="H19" s="12">
        <v>0.14518829907229353</v>
      </c>
      <c r="I19" s="11">
        <v>12585</v>
      </c>
      <c r="J19" s="12">
        <v>5.982771898799167E-2</v>
      </c>
      <c r="K19" s="11">
        <v>13251</v>
      </c>
      <c r="L19" s="12">
        <v>0.30948710762331838</v>
      </c>
      <c r="M19" s="11">
        <v>4329</v>
      </c>
      <c r="N19" s="12">
        <v>0.10786634440485386</v>
      </c>
      <c r="O19" s="21">
        <v>385</v>
      </c>
      <c r="P19" s="31">
        <v>1.3192160087719298E-2</v>
      </c>
      <c r="Q19" s="11">
        <v>329</v>
      </c>
      <c r="R19" s="12">
        <v>8.2808960483262015E-2</v>
      </c>
      <c r="S19" s="11">
        <v>282</v>
      </c>
      <c r="T19" s="12">
        <v>6.8396798447732235E-2</v>
      </c>
      <c r="U19" s="3"/>
      <c r="V19" s="3"/>
    </row>
    <row r="20" spans="1:22" x14ac:dyDescent="0.25">
      <c r="A20" s="27" t="s">
        <v>11</v>
      </c>
      <c r="B20" s="10">
        <v>40459</v>
      </c>
      <c r="C20" s="11">
        <v>11899</v>
      </c>
      <c r="D20" s="12">
        <v>2.7313460929286621E-2</v>
      </c>
      <c r="E20" s="11">
        <v>14253</v>
      </c>
      <c r="F20" s="12">
        <v>2.9967515742775144E-2</v>
      </c>
      <c r="G20" s="11">
        <v>8747</v>
      </c>
      <c r="H20" s="12">
        <v>4.3463570005316796E-2</v>
      </c>
      <c r="I20" s="11">
        <v>5253</v>
      </c>
      <c r="J20" s="12">
        <v>2.497218973729998E-2</v>
      </c>
      <c r="K20" s="11">
        <v>511</v>
      </c>
      <c r="L20" s="12">
        <v>1.1934790732436472E-2</v>
      </c>
      <c r="M20" s="11">
        <v>198</v>
      </c>
      <c r="N20" s="12">
        <v>4.933595793985E-3</v>
      </c>
      <c r="O20" s="21">
        <v>393</v>
      </c>
      <c r="P20" s="31">
        <v>1.3466282894736841E-2</v>
      </c>
      <c r="Q20" s="11">
        <v>299</v>
      </c>
      <c r="R20" s="12">
        <v>7.5257991442235092E-2</v>
      </c>
      <c r="S20" s="11" t="s">
        <v>98</v>
      </c>
      <c r="T20" s="18" t="s">
        <v>98</v>
      </c>
      <c r="U20" s="3"/>
      <c r="V20" s="3"/>
    </row>
    <row r="21" spans="1:22" x14ac:dyDescent="0.25">
      <c r="A21" s="27" t="s">
        <v>12</v>
      </c>
      <c r="B21" s="10">
        <v>12468</v>
      </c>
      <c r="C21" s="11">
        <v>4653</v>
      </c>
      <c r="D21" s="12">
        <v>1.0680690285231588E-2</v>
      </c>
      <c r="E21" s="11">
        <v>2398</v>
      </c>
      <c r="F21" s="12">
        <v>5.0418931278450006E-3</v>
      </c>
      <c r="G21" s="11">
        <v>5044</v>
      </c>
      <c r="H21" s="12">
        <v>2.5063478576291064E-2</v>
      </c>
      <c r="I21" s="11">
        <v>1531</v>
      </c>
      <c r="J21" s="12">
        <v>7.2782072126035156E-3</v>
      </c>
      <c r="K21" s="11">
        <v>265</v>
      </c>
      <c r="L21" s="12">
        <v>6.1892750373692077E-3</v>
      </c>
      <c r="M21" s="11" t="s">
        <v>98</v>
      </c>
      <c r="N21" s="12" t="s">
        <v>98</v>
      </c>
      <c r="O21" s="21">
        <v>451</v>
      </c>
      <c r="P21" s="31">
        <v>1.5453673245614035E-2</v>
      </c>
      <c r="Q21" s="11">
        <v>10</v>
      </c>
      <c r="R21" s="12">
        <v>2.5169896803423106E-3</v>
      </c>
      <c r="S21" s="11" t="s">
        <v>98</v>
      </c>
      <c r="T21" s="18" t="s">
        <v>98</v>
      </c>
      <c r="U21" s="3"/>
      <c r="V21" s="3"/>
    </row>
    <row r="22" spans="1:22" ht="9" customHeight="1" x14ac:dyDescent="0.25">
      <c r="A22" s="27"/>
      <c r="B22" s="10" t="s">
        <v>91</v>
      </c>
      <c r="C22" s="11"/>
      <c r="D22" s="12"/>
      <c r="E22" s="11" t="s">
        <v>91</v>
      </c>
      <c r="F22" s="12" t="s">
        <v>91</v>
      </c>
      <c r="G22" s="11" t="s">
        <v>91</v>
      </c>
      <c r="H22" s="12" t="s">
        <v>91</v>
      </c>
      <c r="I22" s="11" t="s">
        <v>91</v>
      </c>
      <c r="J22" s="12" t="s">
        <v>91</v>
      </c>
      <c r="K22" s="11" t="s">
        <v>91</v>
      </c>
      <c r="L22" s="12" t="s">
        <v>91</v>
      </c>
      <c r="M22" s="11" t="s">
        <v>91</v>
      </c>
      <c r="N22" s="12" t="s">
        <v>91</v>
      </c>
      <c r="O22" s="21" t="s">
        <v>91</v>
      </c>
      <c r="P22" s="31" t="s">
        <v>91</v>
      </c>
      <c r="Q22" s="11" t="s">
        <v>91</v>
      </c>
      <c r="R22" s="12" t="s">
        <v>91</v>
      </c>
      <c r="S22" s="11" t="s">
        <v>91</v>
      </c>
      <c r="T22" s="18" t="s">
        <v>91</v>
      </c>
      <c r="U22" s="3"/>
      <c r="V22" s="3"/>
    </row>
    <row r="23" spans="1:22" s="9" customFormat="1" x14ac:dyDescent="0.25">
      <c r="A23" s="28" t="s">
        <v>13</v>
      </c>
      <c r="B23" s="5">
        <v>77898</v>
      </c>
      <c r="C23" s="6">
        <v>23282</v>
      </c>
      <c r="D23" s="7">
        <v>5.344247393525936E-2</v>
      </c>
      <c r="E23" s="6">
        <v>26529</v>
      </c>
      <c r="F23" s="7">
        <v>5.577830808532111E-2</v>
      </c>
      <c r="G23" s="6">
        <v>14746</v>
      </c>
      <c r="H23" s="7">
        <v>7.3272413775969075E-2</v>
      </c>
      <c r="I23" s="6">
        <v>16835</v>
      </c>
      <c r="J23" s="7">
        <v>8.0031755992279685E-2</v>
      </c>
      <c r="K23" s="6">
        <v>336</v>
      </c>
      <c r="L23" s="7">
        <v>7.8475336322869956E-3</v>
      </c>
      <c r="M23" s="14" t="s">
        <v>98</v>
      </c>
      <c r="N23" s="15" t="s">
        <v>98</v>
      </c>
      <c r="O23" s="29">
        <v>1373</v>
      </c>
      <c r="P23" s="32">
        <v>4.7046326754385963E-2</v>
      </c>
      <c r="Q23" s="6">
        <v>194</v>
      </c>
      <c r="R23" s="7">
        <v>4.8829599798640828E-2</v>
      </c>
      <c r="S23" s="14" t="s">
        <v>98</v>
      </c>
      <c r="T23" s="15" t="s">
        <v>98</v>
      </c>
    </row>
    <row r="24" spans="1:22" ht="6.75" customHeight="1" x14ac:dyDescent="0.25">
      <c r="A24" s="27"/>
      <c r="B24" s="10" t="s">
        <v>91</v>
      </c>
      <c r="C24" s="11"/>
      <c r="D24" s="12"/>
      <c r="E24" s="11" t="s">
        <v>91</v>
      </c>
      <c r="F24" s="12" t="s">
        <v>91</v>
      </c>
      <c r="G24" s="11" t="s">
        <v>91</v>
      </c>
      <c r="H24" s="12" t="s">
        <v>91</v>
      </c>
      <c r="I24" s="11" t="s">
        <v>91</v>
      </c>
      <c r="J24" s="12" t="s">
        <v>91</v>
      </c>
      <c r="K24" s="11" t="s">
        <v>91</v>
      </c>
      <c r="L24" s="12" t="s">
        <v>91</v>
      </c>
      <c r="M24" s="11" t="s">
        <v>91</v>
      </c>
      <c r="N24" s="12" t="s">
        <v>91</v>
      </c>
      <c r="O24" s="21" t="s">
        <v>91</v>
      </c>
      <c r="P24" s="31" t="s">
        <v>91</v>
      </c>
      <c r="Q24" s="11" t="s">
        <v>91</v>
      </c>
      <c r="R24" s="12" t="s">
        <v>91</v>
      </c>
      <c r="S24" s="11" t="s">
        <v>91</v>
      </c>
      <c r="T24" s="18" t="s">
        <v>91</v>
      </c>
      <c r="U24" s="3"/>
      <c r="V24" s="3"/>
    </row>
    <row r="25" spans="1:22" x14ac:dyDescent="0.25">
      <c r="A25" s="27" t="s">
        <v>14</v>
      </c>
      <c r="B25" s="10">
        <v>19713</v>
      </c>
      <c r="C25" s="11">
        <v>7622</v>
      </c>
      <c r="D25" s="12">
        <v>1.7495856727710112E-2</v>
      </c>
      <c r="E25" s="11">
        <v>4675</v>
      </c>
      <c r="F25" s="12">
        <v>9.8293788042849786E-3</v>
      </c>
      <c r="G25" s="11">
        <v>3772</v>
      </c>
      <c r="H25" s="12">
        <v>1.8742950275529319E-2</v>
      </c>
      <c r="I25" s="11">
        <v>6474</v>
      </c>
      <c r="J25" s="12">
        <v>3.0776690721355429E-2</v>
      </c>
      <c r="K25" s="16">
        <v>0</v>
      </c>
      <c r="L25" s="17">
        <v>0</v>
      </c>
      <c r="M25" s="11">
        <v>1048</v>
      </c>
      <c r="N25" s="12">
        <v>2.6113173697455958E-2</v>
      </c>
      <c r="O25" s="21">
        <v>290</v>
      </c>
      <c r="P25" s="31">
        <v>9.9369517543859646E-3</v>
      </c>
      <c r="Q25" s="11">
        <v>57</v>
      </c>
      <c r="R25" s="12">
        <v>1.434684117795117E-2</v>
      </c>
      <c r="S25" s="11">
        <v>0</v>
      </c>
      <c r="T25" s="18">
        <v>0</v>
      </c>
      <c r="U25" s="3"/>
      <c r="V25" s="3"/>
    </row>
    <row r="26" spans="1:22" x14ac:dyDescent="0.25">
      <c r="A26" s="27" t="s">
        <v>15</v>
      </c>
      <c r="B26" s="10">
        <v>21843</v>
      </c>
      <c r="C26" s="11">
        <v>5357</v>
      </c>
      <c r="D26" s="12">
        <v>1.2296681250373009E-2</v>
      </c>
      <c r="E26" s="11">
        <v>5563</v>
      </c>
      <c r="F26" s="12">
        <v>1.1696435141868949E-2</v>
      </c>
      <c r="G26" s="11">
        <v>4711</v>
      </c>
      <c r="H26" s="12">
        <v>2.3408811969252021E-2</v>
      </c>
      <c r="I26" s="11">
        <v>4333</v>
      </c>
      <c r="J26" s="12">
        <v>2.0598609962254107E-2</v>
      </c>
      <c r="K26" s="11">
        <v>87</v>
      </c>
      <c r="L26" s="12">
        <v>2.0319506726457397E-3</v>
      </c>
      <c r="M26" s="11" t="s">
        <v>98</v>
      </c>
      <c r="N26" s="12" t="s">
        <v>98</v>
      </c>
      <c r="O26" s="21">
        <v>378</v>
      </c>
      <c r="P26" s="31">
        <v>1.2952302631578948E-2</v>
      </c>
      <c r="Q26" s="11">
        <v>18</v>
      </c>
      <c r="R26" s="12">
        <v>4.5305814246161587E-3</v>
      </c>
      <c r="S26" s="11" t="s">
        <v>98</v>
      </c>
      <c r="T26" s="18" t="s">
        <v>98</v>
      </c>
      <c r="U26" s="3"/>
      <c r="V26" s="3"/>
    </row>
    <row r="27" spans="1:22" x14ac:dyDescent="0.25">
      <c r="A27" s="27" t="s">
        <v>16</v>
      </c>
      <c r="B27" s="10">
        <v>36342</v>
      </c>
      <c r="C27" s="11">
        <v>10303</v>
      </c>
      <c r="D27" s="12">
        <v>2.3649935957176238E-2</v>
      </c>
      <c r="E27" s="11">
        <v>16291</v>
      </c>
      <c r="F27" s="12">
        <v>3.4252494139167186E-2</v>
      </c>
      <c r="G27" s="11">
        <v>6263</v>
      </c>
      <c r="H27" s="12">
        <v>3.1120651531187732E-2</v>
      </c>
      <c r="I27" s="11">
        <v>6028</v>
      </c>
      <c r="J27" s="12">
        <v>2.8656455308670146E-2</v>
      </c>
      <c r="K27" s="11">
        <v>249</v>
      </c>
      <c r="L27" s="12">
        <v>5.8155829596412559E-3</v>
      </c>
      <c r="M27" s="11">
        <v>2204</v>
      </c>
      <c r="N27" s="12">
        <v>5.4917399646176465E-2</v>
      </c>
      <c r="O27" s="21">
        <v>705</v>
      </c>
      <c r="P27" s="31">
        <v>2.4157072368421052E-2</v>
      </c>
      <c r="Q27" s="11">
        <v>119</v>
      </c>
      <c r="R27" s="12">
        <v>2.9952177196073498E-2</v>
      </c>
      <c r="S27" s="11" t="s">
        <v>98</v>
      </c>
      <c r="T27" s="18" t="s">
        <v>98</v>
      </c>
      <c r="U27" s="3"/>
      <c r="V27" s="3"/>
    </row>
    <row r="28" spans="1:22" ht="9" customHeight="1" x14ac:dyDescent="0.25">
      <c r="A28" s="27"/>
      <c r="B28" s="10" t="s">
        <v>91</v>
      </c>
      <c r="C28" s="11"/>
      <c r="D28" s="12"/>
      <c r="E28" s="11" t="s">
        <v>91</v>
      </c>
      <c r="F28" s="12" t="s">
        <v>91</v>
      </c>
      <c r="G28" s="11" t="s">
        <v>91</v>
      </c>
      <c r="H28" s="12" t="s">
        <v>91</v>
      </c>
      <c r="I28" s="11" t="s">
        <v>91</v>
      </c>
      <c r="J28" s="12" t="s">
        <v>91</v>
      </c>
      <c r="K28" s="11" t="s">
        <v>91</v>
      </c>
      <c r="L28" s="12" t="s">
        <v>91</v>
      </c>
      <c r="M28" s="11" t="s">
        <v>91</v>
      </c>
      <c r="N28" s="12" t="s">
        <v>91</v>
      </c>
      <c r="O28" s="21" t="s">
        <v>91</v>
      </c>
      <c r="P28" s="31" t="s">
        <v>91</v>
      </c>
      <c r="Q28" s="11" t="s">
        <v>91</v>
      </c>
      <c r="R28" s="12" t="s">
        <v>91</v>
      </c>
      <c r="S28" s="11" t="s">
        <v>91</v>
      </c>
      <c r="T28" s="18" t="s">
        <v>91</v>
      </c>
      <c r="U28" s="3"/>
      <c r="V28" s="3"/>
    </row>
    <row r="29" spans="1:22" s="9" customFormat="1" x14ac:dyDescent="0.25">
      <c r="A29" s="28" t="s">
        <v>17</v>
      </c>
      <c r="B29" s="5">
        <v>125852</v>
      </c>
      <c r="C29" s="6">
        <v>26870</v>
      </c>
      <c r="D29" s="7">
        <v>6.167851879737217E-2</v>
      </c>
      <c r="E29" s="14">
        <v>16391</v>
      </c>
      <c r="F29" s="15" t="s">
        <v>98</v>
      </c>
      <c r="G29" s="6">
        <v>63208</v>
      </c>
      <c r="H29" s="7">
        <v>0.31407857927244359</v>
      </c>
      <c r="I29" s="6">
        <v>7165</v>
      </c>
      <c r="J29" s="7">
        <v>3.406162944369967E-2</v>
      </c>
      <c r="K29" s="6">
        <v>12127</v>
      </c>
      <c r="L29" s="7">
        <v>0.28323523916292975</v>
      </c>
      <c r="M29" s="14" t="s">
        <v>98</v>
      </c>
      <c r="N29" s="15" t="s">
        <v>98</v>
      </c>
      <c r="O29" s="29">
        <v>549</v>
      </c>
      <c r="P29" s="32">
        <v>1.8811677631578948E-2</v>
      </c>
      <c r="Q29" s="6">
        <v>1432</v>
      </c>
      <c r="R29" s="7">
        <v>0.36043292222501888</v>
      </c>
      <c r="S29" s="14" t="s">
        <v>98</v>
      </c>
      <c r="T29" s="15" t="s">
        <v>98</v>
      </c>
    </row>
    <row r="30" spans="1:22" ht="6.75" customHeight="1" x14ac:dyDescent="0.25">
      <c r="A30" s="27"/>
      <c r="B30" s="10" t="s">
        <v>91</v>
      </c>
      <c r="C30" s="11"/>
      <c r="D30" s="12"/>
      <c r="E30" s="11" t="s">
        <v>91</v>
      </c>
      <c r="F30" s="12" t="s">
        <v>91</v>
      </c>
      <c r="G30" s="11" t="s">
        <v>91</v>
      </c>
      <c r="H30" s="12" t="s">
        <v>91</v>
      </c>
      <c r="I30" s="11" t="s">
        <v>91</v>
      </c>
      <c r="J30" s="12" t="s">
        <v>91</v>
      </c>
      <c r="K30" s="11" t="s">
        <v>91</v>
      </c>
      <c r="L30" s="12" t="s">
        <v>91</v>
      </c>
      <c r="M30" s="11" t="s">
        <v>91</v>
      </c>
      <c r="N30" s="12" t="s">
        <v>91</v>
      </c>
      <c r="O30" s="21" t="s">
        <v>91</v>
      </c>
      <c r="P30" s="31" t="s">
        <v>91</v>
      </c>
      <c r="Q30" s="11" t="s">
        <v>91</v>
      </c>
      <c r="R30" s="12" t="s">
        <v>91</v>
      </c>
      <c r="S30" s="11" t="s">
        <v>91</v>
      </c>
      <c r="T30" s="18" t="s">
        <v>91</v>
      </c>
      <c r="U30" s="3"/>
      <c r="V30" s="3"/>
    </row>
    <row r="31" spans="1:22" x14ac:dyDescent="0.25">
      <c r="A31" s="27" t="s">
        <v>18</v>
      </c>
      <c r="B31" s="10">
        <v>9394</v>
      </c>
      <c r="C31" s="11">
        <v>618</v>
      </c>
      <c r="D31" s="12">
        <v>1.4185829779224416E-3</v>
      </c>
      <c r="E31" s="16" t="s">
        <v>98</v>
      </c>
      <c r="F31" s="17" t="s">
        <v>98</v>
      </c>
      <c r="G31" s="11">
        <v>11602</v>
      </c>
      <c r="H31" s="12">
        <v>5.7649975900501367E-2</v>
      </c>
      <c r="I31" s="11">
        <v>0</v>
      </c>
      <c r="J31" s="12">
        <v>0</v>
      </c>
      <c r="K31" s="11">
        <v>274</v>
      </c>
      <c r="L31" s="12">
        <v>6.3994768310911805E-3</v>
      </c>
      <c r="M31" s="11" t="s">
        <v>98</v>
      </c>
      <c r="N31" s="12" t="s">
        <v>98</v>
      </c>
      <c r="O31" s="21">
        <v>27</v>
      </c>
      <c r="P31" s="31">
        <v>9.2516447368421047E-4</v>
      </c>
      <c r="Q31" s="16">
        <v>45</v>
      </c>
      <c r="R31" s="12">
        <v>1.1326453561540398E-2</v>
      </c>
      <c r="S31" s="11" t="s">
        <v>98</v>
      </c>
      <c r="T31" s="12" t="s">
        <v>98</v>
      </c>
      <c r="U31" s="3"/>
      <c r="V31" s="3"/>
    </row>
    <row r="32" spans="1:22" x14ac:dyDescent="0.25">
      <c r="A32" s="27" t="s">
        <v>19</v>
      </c>
      <c r="B32" s="10">
        <v>36618</v>
      </c>
      <c r="C32" s="11">
        <v>6152</v>
      </c>
      <c r="D32" s="12">
        <v>1.4121557411292654E-2</v>
      </c>
      <c r="E32" s="16" t="s">
        <v>98</v>
      </c>
      <c r="F32" s="17" t="s">
        <v>98</v>
      </c>
      <c r="G32" s="11">
        <v>23372</v>
      </c>
      <c r="H32" s="12">
        <v>0.11613473855770712</v>
      </c>
      <c r="I32" s="11">
        <v>151</v>
      </c>
      <c r="J32" s="12">
        <v>7.1783755003470336E-4</v>
      </c>
      <c r="K32" s="11">
        <v>2312</v>
      </c>
      <c r="L32" s="12">
        <v>5.3998505231689087E-2</v>
      </c>
      <c r="M32" s="11">
        <v>225</v>
      </c>
      <c r="N32" s="12">
        <v>5.6063588568011366E-3</v>
      </c>
      <c r="O32" s="21">
        <v>115</v>
      </c>
      <c r="P32" s="31">
        <v>3.9405153508771931E-3</v>
      </c>
      <c r="Q32" s="16">
        <v>15</v>
      </c>
      <c r="R32" s="12">
        <v>3.7754845205134661E-3</v>
      </c>
      <c r="S32" s="11">
        <v>42</v>
      </c>
      <c r="T32" s="18">
        <v>1.0186757215619695E-2</v>
      </c>
      <c r="U32" s="3"/>
      <c r="V32" s="3"/>
    </row>
    <row r="33" spans="1:22" x14ac:dyDescent="0.25">
      <c r="A33" s="27" t="s">
        <v>20</v>
      </c>
      <c r="B33" s="10">
        <v>79840</v>
      </c>
      <c r="C33" s="11">
        <v>20100</v>
      </c>
      <c r="D33" s="12">
        <v>4.6138378408157078E-2</v>
      </c>
      <c r="E33" s="11">
        <v>16391</v>
      </c>
      <c r="F33" s="12">
        <v>3.4462748231237447E-2</v>
      </c>
      <c r="G33" s="11">
        <v>28234</v>
      </c>
      <c r="H33" s="12">
        <v>0.14029386481423511</v>
      </c>
      <c r="I33" s="11">
        <v>7014</v>
      </c>
      <c r="J33" s="12">
        <v>3.3343791893664966E-2</v>
      </c>
      <c r="K33" s="11">
        <v>9541</v>
      </c>
      <c r="L33" s="12">
        <v>0.22283725710014948</v>
      </c>
      <c r="M33" s="11">
        <v>3944</v>
      </c>
      <c r="N33" s="12">
        <v>9.8273241472105255E-2</v>
      </c>
      <c r="O33" s="21">
        <v>407</v>
      </c>
      <c r="P33" s="31">
        <v>1.3945997807017545E-2</v>
      </c>
      <c r="Q33" s="11">
        <v>1372</v>
      </c>
      <c r="R33" s="12">
        <v>0.34533098414296504</v>
      </c>
      <c r="S33" s="11">
        <v>823</v>
      </c>
      <c r="T33" s="12">
        <v>0.1996119330584526</v>
      </c>
      <c r="U33" s="3"/>
      <c r="V33" s="3"/>
    </row>
    <row r="34" spans="1:22" ht="9" customHeight="1" x14ac:dyDescent="0.25">
      <c r="A34" s="27"/>
      <c r="B34" s="10" t="s">
        <v>91</v>
      </c>
      <c r="C34" s="11"/>
      <c r="D34" s="12"/>
      <c r="E34" s="11" t="s">
        <v>91</v>
      </c>
      <c r="F34" s="12" t="s">
        <v>91</v>
      </c>
      <c r="G34" s="11" t="s">
        <v>91</v>
      </c>
      <c r="H34" s="12" t="s">
        <v>91</v>
      </c>
      <c r="I34" s="11" t="s">
        <v>91</v>
      </c>
      <c r="J34" s="12" t="s">
        <v>91</v>
      </c>
      <c r="K34" s="11" t="s">
        <v>91</v>
      </c>
      <c r="L34" s="12" t="s">
        <v>91</v>
      </c>
      <c r="M34" s="11" t="s">
        <v>91</v>
      </c>
      <c r="N34" s="12" t="s">
        <v>91</v>
      </c>
      <c r="O34" s="21" t="s">
        <v>91</v>
      </c>
      <c r="P34" s="31" t="s">
        <v>91</v>
      </c>
      <c r="Q34" s="11" t="s">
        <v>91</v>
      </c>
      <c r="R34" s="12" t="s">
        <v>91</v>
      </c>
      <c r="S34" s="11" t="s">
        <v>91</v>
      </c>
      <c r="T34" s="12" t="s">
        <v>91</v>
      </c>
      <c r="U34" s="3"/>
      <c r="V34" s="3"/>
    </row>
    <row r="35" spans="1:22" s="9" customFormat="1" x14ac:dyDescent="0.25">
      <c r="A35" s="28" t="s">
        <v>21</v>
      </c>
      <c r="B35" s="5">
        <v>476926</v>
      </c>
      <c r="C35" s="6">
        <v>181819</v>
      </c>
      <c r="D35" s="7">
        <v>0.41735491660660262</v>
      </c>
      <c r="E35" s="6">
        <v>217995</v>
      </c>
      <c r="F35" s="7">
        <v>0.45834340800857837</v>
      </c>
      <c r="G35" s="6">
        <v>21822</v>
      </c>
      <c r="H35" s="7">
        <v>0.10843283693335122</v>
      </c>
      <c r="I35" s="6">
        <v>107999</v>
      </c>
      <c r="J35" s="7">
        <v>0.51341548057084729</v>
      </c>
      <c r="K35" s="6">
        <v>8608</v>
      </c>
      <c r="L35" s="7">
        <v>0.20104633781763825</v>
      </c>
      <c r="M35" s="6">
        <v>17680</v>
      </c>
      <c r="N35" s="7">
        <v>0.44053522039219595</v>
      </c>
      <c r="O35" s="29">
        <v>11844</v>
      </c>
      <c r="P35" s="32">
        <v>0.40583881578947367</v>
      </c>
      <c r="Q35" s="6">
        <v>660</v>
      </c>
      <c r="R35" s="7">
        <v>0.16612131890259249</v>
      </c>
      <c r="S35" s="14" t="s">
        <v>98</v>
      </c>
      <c r="T35" s="15" t="s">
        <v>98</v>
      </c>
    </row>
    <row r="36" spans="1:22" ht="6.75" customHeight="1" x14ac:dyDescent="0.25">
      <c r="A36" s="27"/>
      <c r="B36" s="10" t="s">
        <v>91</v>
      </c>
      <c r="C36" s="11"/>
      <c r="D36" s="12"/>
      <c r="E36" s="11" t="s">
        <v>91</v>
      </c>
      <c r="F36" s="12" t="s">
        <v>91</v>
      </c>
      <c r="G36" s="11" t="s">
        <v>91</v>
      </c>
      <c r="H36" s="12" t="s">
        <v>91</v>
      </c>
      <c r="I36" s="11" t="s">
        <v>91</v>
      </c>
      <c r="J36" s="12" t="s">
        <v>91</v>
      </c>
      <c r="K36" s="11" t="s">
        <v>91</v>
      </c>
      <c r="L36" s="12" t="s">
        <v>91</v>
      </c>
      <c r="M36" s="11" t="s">
        <v>91</v>
      </c>
      <c r="N36" s="12" t="s">
        <v>91</v>
      </c>
      <c r="O36" s="21" t="s">
        <v>91</v>
      </c>
      <c r="P36" s="31" t="s">
        <v>91</v>
      </c>
      <c r="Q36" s="11" t="s">
        <v>91</v>
      </c>
      <c r="R36" s="12" t="s">
        <v>91</v>
      </c>
      <c r="S36" s="11" t="s">
        <v>91</v>
      </c>
      <c r="T36" s="12" t="s">
        <v>91</v>
      </c>
      <c r="U36" s="3"/>
      <c r="V36" s="3"/>
    </row>
    <row r="37" spans="1:22" x14ac:dyDescent="0.25">
      <c r="A37" s="27" t="s">
        <v>22</v>
      </c>
      <c r="B37" s="10">
        <v>113830</v>
      </c>
      <c r="C37" s="11">
        <v>39399</v>
      </c>
      <c r="D37" s="12">
        <v>9.0438108005123433E-2</v>
      </c>
      <c r="E37" s="11">
        <v>52495</v>
      </c>
      <c r="F37" s="12">
        <v>0.11037288563228662</v>
      </c>
      <c r="G37" s="11">
        <v>4604</v>
      </c>
      <c r="H37" s="12">
        <v>2.2877132308731968E-2</v>
      </c>
      <c r="I37" s="11">
        <v>29177</v>
      </c>
      <c r="J37" s="12">
        <v>0.13870427945273206</v>
      </c>
      <c r="K37" s="11">
        <v>1549</v>
      </c>
      <c r="L37" s="12">
        <v>3.6178064275037371E-2</v>
      </c>
      <c r="M37" s="11">
        <v>6810</v>
      </c>
      <c r="N37" s="12">
        <v>0.16968579473251438</v>
      </c>
      <c r="O37" s="21">
        <v>6897</v>
      </c>
      <c r="P37" s="31">
        <v>0.236328125</v>
      </c>
      <c r="Q37" s="11">
        <v>80</v>
      </c>
      <c r="R37" s="12">
        <v>2.0135917442738484E-2</v>
      </c>
      <c r="S37" s="11" t="s">
        <v>98</v>
      </c>
      <c r="T37" s="18" t="s">
        <v>98</v>
      </c>
      <c r="U37" s="3"/>
      <c r="V37" s="3"/>
    </row>
    <row r="38" spans="1:22" x14ac:dyDescent="0.25">
      <c r="A38" s="27" t="s">
        <v>23</v>
      </c>
      <c r="B38" s="10">
        <v>51515</v>
      </c>
      <c r="C38" s="11">
        <v>16998</v>
      </c>
      <c r="D38" s="12">
        <v>3.9017918218002691E-2</v>
      </c>
      <c r="E38" s="11">
        <v>21479</v>
      </c>
      <c r="F38" s="12">
        <v>4.5160476435772631E-2</v>
      </c>
      <c r="G38" s="11">
        <v>8034</v>
      </c>
      <c r="H38" s="12">
        <v>3.9920695258113086E-2</v>
      </c>
      <c r="I38" s="11">
        <v>7948</v>
      </c>
      <c r="J38" s="12">
        <v>3.7783926143548495E-2</v>
      </c>
      <c r="K38" s="11">
        <v>2333</v>
      </c>
      <c r="L38" s="12">
        <v>5.4488976083707022E-2</v>
      </c>
      <c r="M38" s="11">
        <v>1802</v>
      </c>
      <c r="N38" s="12">
        <v>4.4900705155358434E-2</v>
      </c>
      <c r="O38" s="21">
        <v>90</v>
      </c>
      <c r="P38" s="31">
        <v>3.0838815789473685E-3</v>
      </c>
      <c r="Q38" s="11">
        <v>449</v>
      </c>
      <c r="R38" s="12">
        <v>0.11301283664736975</v>
      </c>
      <c r="S38" s="11" t="s">
        <v>98</v>
      </c>
      <c r="T38" s="18" t="s">
        <v>98</v>
      </c>
      <c r="U38" s="3"/>
      <c r="V38" s="3"/>
    </row>
    <row r="39" spans="1:22" x14ac:dyDescent="0.25">
      <c r="A39" s="27" t="s">
        <v>24</v>
      </c>
      <c r="B39" s="10">
        <v>98259</v>
      </c>
      <c r="C39" s="11">
        <v>41275</v>
      </c>
      <c r="D39" s="12">
        <v>9.4744356656551426E-2</v>
      </c>
      <c r="E39" s="11">
        <v>40334</v>
      </c>
      <c r="F39" s="12">
        <v>8.4803885495621456E-2</v>
      </c>
      <c r="G39" s="11">
        <v>2586</v>
      </c>
      <c r="H39" s="12">
        <v>1.2849753290699581E-2</v>
      </c>
      <c r="I39" s="11">
        <v>18409</v>
      </c>
      <c r="J39" s="12">
        <v>8.7514380520455987E-2</v>
      </c>
      <c r="K39" s="11">
        <v>2686</v>
      </c>
      <c r="L39" s="12">
        <v>6.2733557548579968E-2</v>
      </c>
      <c r="M39" s="11">
        <v>4953</v>
      </c>
      <c r="N39" s="12">
        <v>0.12341464630104901</v>
      </c>
      <c r="O39" s="21">
        <v>784</v>
      </c>
      <c r="P39" s="31">
        <v>2.6864035087719298E-2</v>
      </c>
      <c r="Q39" s="11">
        <v>29</v>
      </c>
      <c r="R39" s="12">
        <v>7.2992700729927005E-3</v>
      </c>
      <c r="S39" s="11" t="s">
        <v>98</v>
      </c>
      <c r="T39" s="18" t="s">
        <v>98</v>
      </c>
      <c r="U39" s="3"/>
      <c r="V39" s="3"/>
    </row>
    <row r="40" spans="1:22" x14ac:dyDescent="0.25">
      <c r="A40" s="27" t="s">
        <v>25</v>
      </c>
      <c r="B40" s="10">
        <v>120302</v>
      </c>
      <c r="C40" s="11">
        <v>46977</v>
      </c>
      <c r="D40" s="12">
        <v>0.1078329652975122</v>
      </c>
      <c r="E40" s="11">
        <v>57748</v>
      </c>
      <c r="F40" s="12">
        <v>0.12141753308873773</v>
      </c>
      <c r="G40" s="11">
        <v>3309</v>
      </c>
      <c r="H40" s="12">
        <v>1.6442317725802364E-2</v>
      </c>
      <c r="I40" s="11">
        <v>28439</v>
      </c>
      <c r="J40" s="12">
        <v>0.1351959078505757</v>
      </c>
      <c r="K40" s="11">
        <v>1486</v>
      </c>
      <c r="L40" s="12">
        <v>3.4706651718983558E-2</v>
      </c>
      <c r="M40" s="11">
        <v>1924</v>
      </c>
      <c r="N40" s="12">
        <v>4.7940597513268381E-2</v>
      </c>
      <c r="O40" s="21">
        <v>2391</v>
      </c>
      <c r="P40" s="31">
        <v>8.1928453947368418E-2</v>
      </c>
      <c r="Q40" s="11">
        <v>87</v>
      </c>
      <c r="R40" s="12">
        <v>2.1897810218978103E-2</v>
      </c>
      <c r="S40" s="11" t="s">
        <v>98</v>
      </c>
      <c r="T40" s="18" t="s">
        <v>98</v>
      </c>
      <c r="U40" s="3"/>
      <c r="V40" s="3"/>
    </row>
    <row r="41" spans="1:22" x14ac:dyDescent="0.25">
      <c r="A41" s="27" t="s">
        <v>26</v>
      </c>
      <c r="B41" s="10">
        <v>93020</v>
      </c>
      <c r="C41" s="11">
        <v>37170</v>
      </c>
      <c r="D41" s="12">
        <v>8.5321568429412867E-2</v>
      </c>
      <c r="E41" s="11">
        <v>45939</v>
      </c>
      <c r="F41" s="12">
        <v>9.6588627356159917E-2</v>
      </c>
      <c r="G41" s="11">
        <v>3289</v>
      </c>
      <c r="H41" s="12">
        <v>1.6342938350004225E-2</v>
      </c>
      <c r="I41" s="11">
        <v>24026</v>
      </c>
      <c r="J41" s="12">
        <v>0.11421698660353499</v>
      </c>
      <c r="K41" s="11">
        <v>554</v>
      </c>
      <c r="L41" s="12">
        <v>1.2939088191330344E-2</v>
      </c>
      <c r="M41" s="11">
        <v>2191</v>
      </c>
      <c r="N41" s="12">
        <v>5.4593476690005728E-2</v>
      </c>
      <c r="O41" s="21">
        <v>1682</v>
      </c>
      <c r="P41" s="31">
        <v>5.7634320175438597E-2</v>
      </c>
      <c r="Q41" s="11">
        <v>15</v>
      </c>
      <c r="R41" s="12">
        <v>3.7754845205134661E-3</v>
      </c>
      <c r="S41" s="11" t="s">
        <v>98</v>
      </c>
      <c r="T41" s="18" t="s">
        <v>98</v>
      </c>
      <c r="U41" s="3"/>
      <c r="V41" s="3"/>
    </row>
    <row r="42" spans="1:22" ht="9" customHeight="1" x14ac:dyDescent="0.25">
      <c r="A42" s="27"/>
      <c r="B42" s="10" t="s">
        <v>91</v>
      </c>
      <c r="C42" s="11"/>
      <c r="D42" s="12"/>
      <c r="E42" s="11" t="s">
        <v>91</v>
      </c>
      <c r="F42" s="12" t="s">
        <v>91</v>
      </c>
      <c r="G42" s="11" t="s">
        <v>91</v>
      </c>
      <c r="H42" s="12" t="s">
        <v>91</v>
      </c>
      <c r="I42" s="11" t="s">
        <v>91</v>
      </c>
      <c r="J42" s="12" t="s">
        <v>91</v>
      </c>
      <c r="K42" s="11" t="s">
        <v>91</v>
      </c>
      <c r="L42" s="12" t="s">
        <v>91</v>
      </c>
      <c r="M42" s="11" t="s">
        <v>91</v>
      </c>
      <c r="N42" s="12" t="s">
        <v>91</v>
      </c>
      <c r="O42" s="21" t="s">
        <v>91</v>
      </c>
      <c r="P42" s="31" t="s">
        <v>91</v>
      </c>
      <c r="Q42" s="11" t="s">
        <v>91</v>
      </c>
      <c r="R42" s="12" t="s">
        <v>91</v>
      </c>
      <c r="S42" s="11" t="s">
        <v>91</v>
      </c>
      <c r="T42" s="18" t="s">
        <v>91</v>
      </c>
      <c r="U42" s="3"/>
      <c r="V42" s="3"/>
    </row>
    <row r="43" spans="1:22" s="9" customFormat="1" x14ac:dyDescent="0.25">
      <c r="A43" s="28" t="s">
        <v>27</v>
      </c>
      <c r="B43" s="5">
        <v>231409</v>
      </c>
      <c r="C43" s="6">
        <v>90058</v>
      </c>
      <c r="D43" s="7">
        <v>0.20672288968566221</v>
      </c>
      <c r="E43" s="6">
        <v>110545</v>
      </c>
      <c r="F43" s="7">
        <v>0.23242538607907656</v>
      </c>
      <c r="G43" s="6">
        <v>6777</v>
      </c>
      <c r="H43" s="7">
        <v>3.3674701489199946E-2</v>
      </c>
      <c r="I43" s="6">
        <v>41377</v>
      </c>
      <c r="J43" s="7">
        <v>0.19670175038268822</v>
      </c>
      <c r="K43" s="14" t="s">
        <v>98</v>
      </c>
      <c r="L43" s="15" t="s">
        <v>98</v>
      </c>
      <c r="M43" s="6">
        <v>4403</v>
      </c>
      <c r="N43" s="7">
        <v>0.10971021353997956</v>
      </c>
      <c r="O43" s="29">
        <v>9338</v>
      </c>
      <c r="P43" s="32">
        <v>0.31996984649122806</v>
      </c>
      <c r="Q43" s="14" t="s">
        <v>98</v>
      </c>
      <c r="R43" s="15" t="s">
        <v>98</v>
      </c>
      <c r="S43" s="14" t="s">
        <v>98</v>
      </c>
      <c r="T43" s="15" t="s">
        <v>98</v>
      </c>
    </row>
    <row r="44" spans="1:22" ht="6.75" customHeight="1" x14ac:dyDescent="0.25">
      <c r="A44" s="27"/>
      <c r="B44" s="10" t="s">
        <v>91</v>
      </c>
      <c r="C44" s="11" t="s">
        <v>91</v>
      </c>
      <c r="D44" s="12"/>
      <c r="E44" s="11" t="s">
        <v>91</v>
      </c>
      <c r="F44" s="12" t="s">
        <v>91</v>
      </c>
      <c r="G44" s="11" t="s">
        <v>91</v>
      </c>
      <c r="H44" s="12" t="s">
        <v>91</v>
      </c>
      <c r="I44" s="11" t="s">
        <v>91</v>
      </c>
      <c r="J44" s="12" t="s">
        <v>91</v>
      </c>
      <c r="K44" s="11" t="s">
        <v>91</v>
      </c>
      <c r="L44" s="12" t="s">
        <v>91</v>
      </c>
      <c r="M44" s="11" t="s">
        <v>91</v>
      </c>
      <c r="N44" s="12" t="s">
        <v>91</v>
      </c>
      <c r="O44" s="21" t="s">
        <v>91</v>
      </c>
      <c r="P44" s="31" t="s">
        <v>91</v>
      </c>
      <c r="Q44" s="11" t="s">
        <v>91</v>
      </c>
      <c r="R44" s="12" t="s">
        <v>91</v>
      </c>
      <c r="S44" s="11" t="s">
        <v>91</v>
      </c>
      <c r="T44" s="18" t="s">
        <v>91</v>
      </c>
      <c r="U44" s="3"/>
      <c r="V44" s="3"/>
    </row>
    <row r="45" spans="1:22" x14ac:dyDescent="0.25">
      <c r="A45" s="27" t="s">
        <v>28</v>
      </c>
      <c r="B45" s="10">
        <v>81842</v>
      </c>
      <c r="C45" s="11">
        <v>26762</v>
      </c>
      <c r="D45" s="12">
        <v>6.1430611092492531E-2</v>
      </c>
      <c r="E45" s="11">
        <v>41565</v>
      </c>
      <c r="F45" s="12">
        <v>8.7392113369006444E-2</v>
      </c>
      <c r="G45" s="11">
        <v>1033</v>
      </c>
      <c r="H45" s="12">
        <v>5.1329447599739626E-3</v>
      </c>
      <c r="I45" s="11">
        <v>17067</v>
      </c>
      <c r="J45" s="12">
        <v>8.1134658718160821E-2</v>
      </c>
      <c r="K45" s="16" t="s">
        <v>98</v>
      </c>
      <c r="L45" s="17" t="s">
        <v>98</v>
      </c>
      <c r="M45" s="11">
        <v>2255</v>
      </c>
      <c r="N45" s="12">
        <v>5.6188174320384719E-2</v>
      </c>
      <c r="O45" s="21">
        <v>6193</v>
      </c>
      <c r="P45" s="31">
        <v>0.21220531798245615</v>
      </c>
      <c r="Q45" s="11" t="s">
        <v>98</v>
      </c>
      <c r="R45" s="12" t="s">
        <v>98</v>
      </c>
      <c r="S45" s="11" t="s">
        <v>98</v>
      </c>
      <c r="T45" s="18" t="s">
        <v>98</v>
      </c>
      <c r="U45" s="3"/>
      <c r="V45" s="3"/>
    </row>
    <row r="46" spans="1:22" x14ac:dyDescent="0.25">
      <c r="A46" s="27" t="s">
        <v>29</v>
      </c>
      <c r="B46" s="10">
        <v>33396</v>
      </c>
      <c r="C46" s="11">
        <v>13121</v>
      </c>
      <c r="D46" s="12">
        <v>3.0118490701165627E-2</v>
      </c>
      <c r="E46" s="11">
        <v>16830</v>
      </c>
      <c r="F46" s="12">
        <v>3.5385763695425919E-2</v>
      </c>
      <c r="G46" s="11">
        <v>1635</v>
      </c>
      <c r="H46" s="12">
        <v>8.1242639714979945E-3</v>
      </c>
      <c r="I46" s="11">
        <v>8235</v>
      </c>
      <c r="J46" s="12">
        <v>3.9148292877720411E-2</v>
      </c>
      <c r="K46" s="11" t="s">
        <v>98</v>
      </c>
      <c r="L46" s="12" t="s">
        <v>98</v>
      </c>
      <c r="M46" s="11">
        <v>467</v>
      </c>
      <c r="N46" s="12">
        <v>1.1636309271671691E-2</v>
      </c>
      <c r="O46" s="21">
        <v>258</v>
      </c>
      <c r="P46" s="31">
        <v>8.8404605263157892E-3</v>
      </c>
      <c r="Q46" s="11">
        <v>1</v>
      </c>
      <c r="R46" s="12">
        <v>2.5169896803423108E-4</v>
      </c>
      <c r="S46" s="11">
        <v>0</v>
      </c>
      <c r="T46" s="18">
        <v>0</v>
      </c>
      <c r="U46" s="3"/>
      <c r="V46" s="3"/>
    </row>
    <row r="47" spans="1:22" x14ac:dyDescent="0.25">
      <c r="A47" s="27" t="s">
        <v>30</v>
      </c>
      <c r="B47" s="10">
        <v>49967</v>
      </c>
      <c r="C47" s="11">
        <v>20727</v>
      </c>
      <c r="D47" s="12">
        <v>4.7577620361486161E-2</v>
      </c>
      <c r="E47" s="11">
        <v>20491</v>
      </c>
      <c r="F47" s="12">
        <v>4.3083166006118397E-2</v>
      </c>
      <c r="G47" s="11">
        <v>2130</v>
      </c>
      <c r="H47" s="12">
        <v>1.0583903522501974E-2</v>
      </c>
      <c r="I47" s="11">
        <v>4631</v>
      </c>
      <c r="J47" s="12">
        <v>2.2015269498084182E-2</v>
      </c>
      <c r="K47" s="11">
        <v>168</v>
      </c>
      <c r="L47" s="12">
        <v>3.9237668161434978E-3</v>
      </c>
      <c r="M47" s="11">
        <v>760</v>
      </c>
      <c r="N47" s="12">
        <v>1.8937034360750504E-2</v>
      </c>
      <c r="O47" s="21">
        <v>2109</v>
      </c>
      <c r="P47" s="31">
        <v>7.2265625E-2</v>
      </c>
      <c r="Q47" s="11">
        <v>60</v>
      </c>
      <c r="R47" s="12">
        <v>1.5101938082053864E-2</v>
      </c>
      <c r="S47" s="11">
        <v>0</v>
      </c>
      <c r="T47" s="18">
        <v>0</v>
      </c>
      <c r="U47" s="3"/>
      <c r="V47" s="3"/>
    </row>
    <row r="48" spans="1:22" x14ac:dyDescent="0.25">
      <c r="A48" s="33" t="s">
        <v>31</v>
      </c>
      <c r="B48" s="34">
        <v>66204</v>
      </c>
      <c r="C48" s="35">
        <v>29448</v>
      </c>
      <c r="D48" s="36">
        <v>6.7596167530517892E-2</v>
      </c>
      <c r="E48" s="35">
        <v>31659</v>
      </c>
      <c r="F48" s="36">
        <v>6.6564343008525803E-2</v>
      </c>
      <c r="G48" s="35">
        <v>1979</v>
      </c>
      <c r="H48" s="36">
        <v>9.8335892352260142E-3</v>
      </c>
      <c r="I48" s="35">
        <v>11444</v>
      </c>
      <c r="J48" s="36">
        <v>5.4403529288722823E-2</v>
      </c>
      <c r="K48" s="35">
        <v>132</v>
      </c>
      <c r="L48" s="36">
        <v>3.0829596412556052E-3</v>
      </c>
      <c r="M48" s="35">
        <v>921</v>
      </c>
      <c r="N48" s="36">
        <v>2.2948695587172652E-2</v>
      </c>
      <c r="O48" s="37">
        <v>778</v>
      </c>
      <c r="P48" s="38">
        <v>2.6658442982456142E-2</v>
      </c>
      <c r="Q48" s="35" t="s">
        <v>98</v>
      </c>
      <c r="R48" s="36" t="s">
        <v>98</v>
      </c>
      <c r="S48" s="35">
        <v>0</v>
      </c>
      <c r="T48" s="39">
        <v>0</v>
      </c>
      <c r="U48" s="3"/>
      <c r="V48" s="3"/>
    </row>
    <row r="49" spans="1:22" x14ac:dyDescent="0.25">
      <c r="A49" t="s">
        <v>99</v>
      </c>
    </row>
    <row r="50" spans="1:22" x14ac:dyDescent="0.25">
      <c r="A50" t="s">
        <v>97</v>
      </c>
      <c r="U50" s="3"/>
      <c r="V50" s="3"/>
    </row>
    <row r="51" spans="1:22" x14ac:dyDescent="0.25">
      <c r="U51" s="3"/>
      <c r="V51" s="3"/>
    </row>
  </sheetData>
  <mergeCells count="12">
    <mergeCell ref="K2:T2"/>
    <mergeCell ref="B2:J2"/>
    <mergeCell ref="O4:P4"/>
    <mergeCell ref="Q4:R4"/>
    <mergeCell ref="S4:T4"/>
    <mergeCell ref="C4:D4"/>
    <mergeCell ref="B4:B5"/>
    <mergeCell ref="E4:F4"/>
    <mergeCell ref="G4:H4"/>
    <mergeCell ref="I4:J4"/>
    <mergeCell ref="K4:L4"/>
    <mergeCell ref="M4:N4"/>
  </mergeCells>
  <pageMargins left="0.75" right="0.75" top="0.2" bottom="0.2" header="0" footer="0"/>
  <pageSetup scale="8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51"/>
  <sheetViews>
    <sheetView topLeftCell="A31" workbookViewId="0">
      <selection activeCell="D5" sqref="D5:E45"/>
    </sheetView>
  </sheetViews>
  <sheetFormatPr defaultRowHeight="15" x14ac:dyDescent="0.25"/>
  <cols>
    <col min="4" max="4" width="10" bestFit="1" customWidth="1"/>
    <col min="5" max="5" width="7.42578125" customWidth="1"/>
    <col min="6" max="6" width="8.5703125" customWidth="1"/>
    <col min="11" max="11" width="5.7109375" customWidth="1"/>
    <col min="17" max="17" width="9.7109375" customWidth="1"/>
  </cols>
  <sheetData>
    <row r="2" spans="1:17" x14ac:dyDescent="0.25">
      <c r="A2" t="s">
        <v>40</v>
      </c>
      <c r="B2" t="s">
        <v>41</v>
      </c>
      <c r="C2" t="s">
        <v>42</v>
      </c>
      <c r="D2">
        <v>2012</v>
      </c>
      <c r="G2" t="s">
        <v>43</v>
      </c>
      <c r="H2" t="s">
        <v>44</v>
      </c>
      <c r="I2" t="s">
        <v>45</v>
      </c>
      <c r="J2" t="s">
        <v>46</v>
      </c>
    </row>
    <row r="3" spans="1:17" x14ac:dyDescent="0.25">
      <c r="A3">
        <v>1</v>
      </c>
      <c r="B3">
        <v>24</v>
      </c>
      <c r="C3" t="s">
        <v>2</v>
      </c>
      <c r="D3">
        <v>201249</v>
      </c>
      <c r="E3" s="20">
        <f t="shared" ref="E3:E45" si="0">IF(OR(D3=" (D)",D3=""),D3,D3/$D$3)</f>
        <v>1</v>
      </c>
      <c r="G3" t="s">
        <v>47</v>
      </c>
      <c r="H3">
        <v>1</v>
      </c>
      <c r="I3">
        <f>IF(ISNA(VLOOKUP(G3,$O$3:$Q$25,3,FALSE)),0,(VLOOKUP(G3,$O$3:$Q$25,3,FALSE)))</f>
        <v>11602</v>
      </c>
      <c r="J3">
        <f t="shared" ref="J3:J25" si="1">IF(I3=" (D)",I3,I3/1000)</f>
        <v>11.602</v>
      </c>
      <c r="L3" t="s">
        <v>48</v>
      </c>
      <c r="M3">
        <v>19</v>
      </c>
      <c r="N3">
        <f>IF(ISNA(VLOOKUP(L3,$O$3:$Q$25,3,FALSE)),0,(VLOOKUP(L3,$O$3:$Q$25,3,FALSE)))</f>
        <v>1033</v>
      </c>
      <c r="O3" t="s">
        <v>48</v>
      </c>
      <c r="P3">
        <v>19</v>
      </c>
      <c r="Q3">
        <v>1033</v>
      </c>
    </row>
    <row r="4" spans="1:17" x14ac:dyDescent="0.25">
      <c r="A4">
        <v>2</v>
      </c>
      <c r="D4" t="s">
        <v>91</v>
      </c>
      <c r="E4" s="20" t="str">
        <f t="shared" si="0"/>
        <v/>
      </c>
      <c r="G4" t="s">
        <v>49</v>
      </c>
      <c r="H4">
        <v>3</v>
      </c>
      <c r="I4">
        <f t="shared" ref="I4:I25" si="2">IF(ISNA(VLOOKUP(G4,$O$3:$Q$25,3,FALSE)),0,(VLOOKUP(G4,$O$3:$Q$25,3,FALSE)))</f>
        <v>4116</v>
      </c>
      <c r="J4">
        <f t="shared" si="1"/>
        <v>4.1159999999999997</v>
      </c>
      <c r="L4" t="s">
        <v>50</v>
      </c>
      <c r="M4">
        <v>39</v>
      </c>
      <c r="N4">
        <f t="shared" ref="N4:N25" si="3">IF(ISNA(VLOOKUP(L4,$O$3:$Q$25,3,FALSE)),0,(VLOOKUP(L4,$O$3:$Q$25,3,FALSE)))</f>
        <v>1635</v>
      </c>
      <c r="O4" t="s">
        <v>50</v>
      </c>
      <c r="P4">
        <v>39</v>
      </c>
      <c r="Q4">
        <v>1635</v>
      </c>
    </row>
    <row r="5" spans="1:17" x14ac:dyDescent="0.25">
      <c r="A5">
        <v>3</v>
      </c>
      <c r="C5" t="s">
        <v>3</v>
      </c>
      <c r="D5">
        <f>SUM(D7:D12)</f>
        <v>51686</v>
      </c>
      <c r="E5" s="20">
        <f t="shared" si="0"/>
        <v>0.25682612087513479</v>
      </c>
      <c r="G5" t="s">
        <v>51</v>
      </c>
      <c r="H5">
        <v>5</v>
      </c>
      <c r="I5">
        <f t="shared" si="2"/>
        <v>11509</v>
      </c>
      <c r="J5">
        <f t="shared" si="1"/>
        <v>11.509</v>
      </c>
      <c r="L5" t="s">
        <v>52</v>
      </c>
      <c r="M5">
        <v>45</v>
      </c>
      <c r="N5">
        <f t="shared" si="3"/>
        <v>2130</v>
      </c>
      <c r="O5" t="s">
        <v>52</v>
      </c>
      <c r="P5">
        <v>45</v>
      </c>
      <c r="Q5">
        <v>2130</v>
      </c>
    </row>
    <row r="6" spans="1:17" x14ac:dyDescent="0.25">
      <c r="A6">
        <v>4</v>
      </c>
      <c r="D6" t="s">
        <v>91</v>
      </c>
      <c r="E6" s="20" t="str">
        <f t="shared" si="0"/>
        <v/>
      </c>
      <c r="G6" t="s">
        <v>53</v>
      </c>
      <c r="H6">
        <v>9</v>
      </c>
      <c r="I6">
        <f t="shared" si="2"/>
        <v>3772</v>
      </c>
      <c r="J6">
        <f t="shared" si="1"/>
        <v>3.7719999999999998</v>
      </c>
      <c r="L6" t="s">
        <v>54</v>
      </c>
      <c r="M6">
        <v>47</v>
      </c>
      <c r="N6">
        <f t="shared" si="3"/>
        <v>1979</v>
      </c>
      <c r="O6" t="s">
        <v>54</v>
      </c>
      <c r="P6">
        <v>47</v>
      </c>
      <c r="Q6" s="1">
        <v>1979</v>
      </c>
    </row>
    <row r="7" spans="1:17" x14ac:dyDescent="0.25">
      <c r="A7">
        <v>5</v>
      </c>
      <c r="B7">
        <v>24003</v>
      </c>
      <c r="C7" t="s">
        <v>55</v>
      </c>
      <c r="D7">
        <v>4116</v>
      </c>
      <c r="E7" s="20">
        <f t="shared" si="0"/>
        <v>2.0452275539257339E-2</v>
      </c>
      <c r="G7" t="s">
        <v>56</v>
      </c>
      <c r="H7">
        <v>11</v>
      </c>
      <c r="I7">
        <f t="shared" si="2"/>
        <v>4604</v>
      </c>
      <c r="J7">
        <f t="shared" si="1"/>
        <v>4.6040000000000001</v>
      </c>
      <c r="L7" t="s">
        <v>51</v>
      </c>
      <c r="M7">
        <v>5</v>
      </c>
      <c r="N7">
        <f t="shared" si="3"/>
        <v>11509</v>
      </c>
      <c r="O7" t="s">
        <v>51</v>
      </c>
      <c r="P7">
        <v>5</v>
      </c>
      <c r="Q7" s="1">
        <v>11509</v>
      </c>
    </row>
    <row r="8" spans="1:17" x14ac:dyDescent="0.25">
      <c r="A8">
        <v>6</v>
      </c>
      <c r="B8">
        <v>24005</v>
      </c>
      <c r="C8" t="s">
        <v>57</v>
      </c>
      <c r="D8">
        <v>11509</v>
      </c>
      <c r="E8" s="20">
        <f t="shared" si="0"/>
        <v>5.7187861803040016E-2</v>
      </c>
      <c r="G8" t="s">
        <v>58</v>
      </c>
      <c r="H8">
        <v>13</v>
      </c>
      <c r="I8">
        <f t="shared" si="2"/>
        <v>18682</v>
      </c>
      <c r="J8">
        <f t="shared" si="1"/>
        <v>18.681999999999999</v>
      </c>
      <c r="L8" t="s">
        <v>58</v>
      </c>
      <c r="M8">
        <v>13</v>
      </c>
      <c r="N8">
        <f t="shared" si="3"/>
        <v>18682</v>
      </c>
      <c r="O8" t="s">
        <v>58</v>
      </c>
      <c r="P8">
        <v>13</v>
      </c>
      <c r="Q8" s="1">
        <v>18682</v>
      </c>
    </row>
    <row r="9" spans="1:17" x14ac:dyDescent="0.25">
      <c r="A9">
        <v>7</v>
      </c>
      <c r="B9">
        <v>24013</v>
      </c>
      <c r="C9" t="s">
        <v>59</v>
      </c>
      <c r="D9">
        <v>18682</v>
      </c>
      <c r="E9" s="20">
        <f t="shared" si="0"/>
        <v>9.2830274933043147E-2</v>
      </c>
      <c r="G9" t="s">
        <v>60</v>
      </c>
      <c r="H9">
        <v>15</v>
      </c>
      <c r="I9">
        <f t="shared" si="2"/>
        <v>8034</v>
      </c>
      <c r="J9">
        <f t="shared" si="1"/>
        <v>8.0340000000000007</v>
      </c>
      <c r="L9" t="s">
        <v>61</v>
      </c>
      <c r="M9">
        <v>21</v>
      </c>
      <c r="N9">
        <f t="shared" si="3"/>
        <v>29219</v>
      </c>
      <c r="O9" t="s">
        <v>61</v>
      </c>
      <c r="P9">
        <v>21</v>
      </c>
      <c r="Q9">
        <v>29219</v>
      </c>
    </row>
    <row r="10" spans="1:17" x14ac:dyDescent="0.25">
      <c r="A10">
        <v>8</v>
      </c>
      <c r="B10">
        <v>24025</v>
      </c>
      <c r="C10" t="s">
        <v>62</v>
      </c>
      <c r="D10">
        <v>12175</v>
      </c>
      <c r="E10" s="20">
        <f t="shared" si="0"/>
        <v>6.0497195017118095E-2</v>
      </c>
      <c r="G10" t="s">
        <v>63</v>
      </c>
      <c r="H10">
        <v>17</v>
      </c>
      <c r="I10">
        <f t="shared" si="2"/>
        <v>4711</v>
      </c>
      <c r="J10">
        <f t="shared" si="1"/>
        <v>4.7110000000000003</v>
      </c>
      <c r="L10" t="s">
        <v>64</v>
      </c>
      <c r="M10">
        <v>25</v>
      </c>
      <c r="N10">
        <f t="shared" si="3"/>
        <v>12175</v>
      </c>
      <c r="O10" t="s">
        <v>64</v>
      </c>
      <c r="P10">
        <v>25</v>
      </c>
      <c r="Q10">
        <v>12175</v>
      </c>
    </row>
    <row r="11" spans="1:17" x14ac:dyDescent="0.25">
      <c r="A11">
        <v>9</v>
      </c>
      <c r="B11">
        <v>24027</v>
      </c>
      <c r="C11" t="s">
        <v>65</v>
      </c>
      <c r="D11">
        <v>5204</v>
      </c>
      <c r="E11" s="20">
        <f t="shared" si="0"/>
        <v>2.5858513582676188E-2</v>
      </c>
      <c r="G11" t="s">
        <v>48</v>
      </c>
      <c r="H11">
        <v>19</v>
      </c>
      <c r="I11">
        <f t="shared" si="2"/>
        <v>1033</v>
      </c>
      <c r="J11">
        <f t="shared" si="1"/>
        <v>1.0329999999999999</v>
      </c>
      <c r="L11" t="s">
        <v>66</v>
      </c>
      <c r="M11">
        <v>27</v>
      </c>
      <c r="N11">
        <f t="shared" si="3"/>
        <v>5204</v>
      </c>
      <c r="O11" t="s">
        <v>66</v>
      </c>
      <c r="P11">
        <v>27</v>
      </c>
      <c r="Q11" s="1">
        <v>5204</v>
      </c>
    </row>
    <row r="12" spans="1:17" x14ac:dyDescent="0.25">
      <c r="A12">
        <v>10</v>
      </c>
      <c r="B12">
        <v>24510</v>
      </c>
      <c r="C12" t="s">
        <v>67</v>
      </c>
      <c r="D12" t="s">
        <v>68</v>
      </c>
      <c r="E12" s="20" t="e">
        <f t="shared" si="0"/>
        <v>#VALUE!</v>
      </c>
      <c r="G12" t="s">
        <v>61</v>
      </c>
      <c r="H12">
        <v>21</v>
      </c>
      <c r="I12">
        <f t="shared" si="2"/>
        <v>29219</v>
      </c>
      <c r="J12">
        <f t="shared" si="1"/>
        <v>29.219000000000001</v>
      </c>
      <c r="L12" t="s">
        <v>69</v>
      </c>
      <c r="M12">
        <v>31</v>
      </c>
      <c r="N12">
        <f t="shared" si="3"/>
        <v>8747</v>
      </c>
      <c r="O12" t="s">
        <v>69</v>
      </c>
      <c r="P12">
        <v>31</v>
      </c>
      <c r="Q12">
        <v>8747</v>
      </c>
    </row>
    <row r="13" spans="1:17" x14ac:dyDescent="0.25">
      <c r="A13">
        <v>11</v>
      </c>
      <c r="D13" t="s">
        <v>91</v>
      </c>
      <c r="E13" s="20" t="str">
        <f t="shared" si="0"/>
        <v/>
      </c>
      <c r="G13" t="s">
        <v>70</v>
      </c>
      <c r="H13">
        <v>23</v>
      </c>
      <c r="I13">
        <f t="shared" si="2"/>
        <v>23372</v>
      </c>
      <c r="J13">
        <f t="shared" si="1"/>
        <v>23.372</v>
      </c>
      <c r="L13" t="s">
        <v>71</v>
      </c>
      <c r="M13">
        <v>43</v>
      </c>
      <c r="N13">
        <f t="shared" si="3"/>
        <v>28234</v>
      </c>
      <c r="O13" t="s">
        <v>71</v>
      </c>
      <c r="P13">
        <v>43</v>
      </c>
      <c r="Q13">
        <v>28234</v>
      </c>
    </row>
    <row r="14" spans="1:17" x14ac:dyDescent="0.25">
      <c r="A14">
        <v>12</v>
      </c>
      <c r="C14" t="s">
        <v>9</v>
      </c>
      <c r="D14">
        <f>SUM(D16:D18)</f>
        <v>43010</v>
      </c>
      <c r="E14" s="20">
        <f t="shared" si="0"/>
        <v>0.21371534765390138</v>
      </c>
      <c r="G14" t="s">
        <v>64</v>
      </c>
      <c r="H14">
        <v>25</v>
      </c>
      <c r="I14">
        <f t="shared" si="2"/>
        <v>12175</v>
      </c>
      <c r="J14">
        <f t="shared" si="1"/>
        <v>12.175000000000001</v>
      </c>
      <c r="L14" t="s">
        <v>49</v>
      </c>
      <c r="M14">
        <v>3</v>
      </c>
      <c r="N14">
        <f t="shared" si="3"/>
        <v>4116</v>
      </c>
      <c r="O14" t="s">
        <v>49</v>
      </c>
      <c r="P14">
        <v>3</v>
      </c>
      <c r="Q14">
        <v>4116</v>
      </c>
    </row>
    <row r="15" spans="1:17" x14ac:dyDescent="0.25">
      <c r="A15">
        <v>13</v>
      </c>
      <c r="D15" t="s">
        <v>91</v>
      </c>
      <c r="E15" s="20" t="str">
        <f t="shared" si="0"/>
        <v/>
      </c>
      <c r="G15" t="s">
        <v>66</v>
      </c>
      <c r="H15">
        <v>27</v>
      </c>
      <c r="I15">
        <f t="shared" si="2"/>
        <v>5204</v>
      </c>
      <c r="J15">
        <f t="shared" si="1"/>
        <v>5.2039999999999997</v>
      </c>
      <c r="L15" t="s">
        <v>53</v>
      </c>
      <c r="M15">
        <v>9</v>
      </c>
      <c r="N15">
        <f t="shared" si="3"/>
        <v>3772</v>
      </c>
      <c r="O15" t="s">
        <v>53</v>
      </c>
      <c r="P15">
        <v>9</v>
      </c>
      <c r="Q15">
        <v>3772</v>
      </c>
    </row>
    <row r="16" spans="1:17" x14ac:dyDescent="0.25">
      <c r="A16">
        <v>14</v>
      </c>
      <c r="B16">
        <v>24021</v>
      </c>
      <c r="C16" t="s">
        <v>72</v>
      </c>
      <c r="D16">
        <v>29219</v>
      </c>
      <c r="E16" s="20">
        <f t="shared" si="0"/>
        <v>0.14518829907229353</v>
      </c>
      <c r="G16" t="s">
        <v>73</v>
      </c>
      <c r="H16">
        <v>29</v>
      </c>
      <c r="I16">
        <f t="shared" si="2"/>
        <v>2586</v>
      </c>
      <c r="J16">
        <f t="shared" si="1"/>
        <v>2.5859999999999999</v>
      </c>
      <c r="L16" t="s">
        <v>63</v>
      </c>
      <c r="M16">
        <v>17</v>
      </c>
      <c r="N16">
        <f t="shared" si="3"/>
        <v>4711</v>
      </c>
      <c r="O16" t="s">
        <v>63</v>
      </c>
      <c r="P16">
        <v>17</v>
      </c>
      <c r="Q16">
        <v>4711</v>
      </c>
    </row>
    <row r="17" spans="1:17" x14ac:dyDescent="0.25">
      <c r="A17">
        <v>15</v>
      </c>
      <c r="B17">
        <v>24031</v>
      </c>
      <c r="C17" t="s">
        <v>74</v>
      </c>
      <c r="D17">
        <v>8747</v>
      </c>
      <c r="E17" s="20">
        <f t="shared" si="0"/>
        <v>4.3463570005316796E-2</v>
      </c>
      <c r="G17" t="s">
        <v>69</v>
      </c>
      <c r="H17">
        <v>31</v>
      </c>
      <c r="I17">
        <f t="shared" si="2"/>
        <v>8747</v>
      </c>
      <c r="J17">
        <f t="shared" si="1"/>
        <v>8.7469999999999999</v>
      </c>
      <c r="L17" t="s">
        <v>75</v>
      </c>
      <c r="M17">
        <v>33</v>
      </c>
      <c r="N17">
        <f t="shared" si="3"/>
        <v>5044</v>
      </c>
      <c r="O17" t="s">
        <v>75</v>
      </c>
      <c r="P17">
        <v>33</v>
      </c>
      <c r="Q17" s="1">
        <v>5044</v>
      </c>
    </row>
    <row r="18" spans="1:17" x14ac:dyDescent="0.25">
      <c r="A18">
        <v>16</v>
      </c>
      <c r="B18">
        <v>24033</v>
      </c>
      <c r="C18" t="s">
        <v>76</v>
      </c>
      <c r="D18">
        <v>5044</v>
      </c>
      <c r="E18" s="20">
        <f t="shared" si="0"/>
        <v>2.5063478576291064E-2</v>
      </c>
      <c r="G18" t="s">
        <v>75</v>
      </c>
      <c r="H18">
        <v>33</v>
      </c>
      <c r="I18">
        <f t="shared" si="2"/>
        <v>5044</v>
      </c>
      <c r="J18">
        <f t="shared" si="1"/>
        <v>5.0439999999999996</v>
      </c>
      <c r="L18" t="s">
        <v>77</v>
      </c>
      <c r="M18">
        <v>37</v>
      </c>
      <c r="N18">
        <f t="shared" si="3"/>
        <v>6263</v>
      </c>
      <c r="O18" t="s">
        <v>77</v>
      </c>
      <c r="P18">
        <v>37</v>
      </c>
      <c r="Q18" s="1">
        <v>6263</v>
      </c>
    </row>
    <row r="19" spans="1:17" x14ac:dyDescent="0.25">
      <c r="A19">
        <v>17</v>
      </c>
      <c r="D19" t="s">
        <v>91</v>
      </c>
      <c r="E19" s="20" t="str">
        <f t="shared" si="0"/>
        <v/>
      </c>
      <c r="G19" t="s">
        <v>78</v>
      </c>
      <c r="H19">
        <v>35</v>
      </c>
      <c r="I19">
        <f t="shared" si="2"/>
        <v>3309</v>
      </c>
      <c r="J19">
        <f t="shared" si="1"/>
        <v>3.3090000000000002</v>
      </c>
      <c r="L19" t="s">
        <v>56</v>
      </c>
      <c r="M19">
        <v>11</v>
      </c>
      <c r="N19">
        <f t="shared" si="3"/>
        <v>4604</v>
      </c>
      <c r="O19" t="s">
        <v>56</v>
      </c>
      <c r="P19">
        <v>11</v>
      </c>
      <c r="Q19" s="1">
        <v>4604</v>
      </c>
    </row>
    <row r="20" spans="1:17" x14ac:dyDescent="0.25">
      <c r="A20">
        <v>18</v>
      </c>
      <c r="C20" t="s">
        <v>13</v>
      </c>
      <c r="D20">
        <f>SUM(D22:D24)</f>
        <v>14746</v>
      </c>
      <c r="E20" s="20">
        <f t="shared" si="0"/>
        <v>7.3272413775969075E-2</v>
      </c>
      <c r="G20" t="s">
        <v>77</v>
      </c>
      <c r="H20">
        <v>37</v>
      </c>
      <c r="I20">
        <f t="shared" si="2"/>
        <v>6263</v>
      </c>
      <c r="J20">
        <f t="shared" si="1"/>
        <v>6.2629999999999999</v>
      </c>
      <c r="L20" t="s">
        <v>60</v>
      </c>
      <c r="M20">
        <v>15</v>
      </c>
      <c r="N20">
        <f t="shared" si="3"/>
        <v>8034</v>
      </c>
      <c r="O20" t="s">
        <v>60</v>
      </c>
      <c r="P20">
        <v>15</v>
      </c>
      <c r="Q20" s="1">
        <v>8034</v>
      </c>
    </row>
    <row r="21" spans="1:17" x14ac:dyDescent="0.25">
      <c r="A21">
        <v>19</v>
      </c>
      <c r="D21" t="s">
        <v>91</v>
      </c>
      <c r="E21" s="20" t="str">
        <f t="shared" si="0"/>
        <v/>
      </c>
      <c r="G21" t="s">
        <v>50</v>
      </c>
      <c r="H21">
        <v>39</v>
      </c>
      <c r="I21">
        <f t="shared" si="2"/>
        <v>1635</v>
      </c>
      <c r="J21">
        <f t="shared" si="1"/>
        <v>1.635</v>
      </c>
      <c r="L21" t="s">
        <v>73</v>
      </c>
      <c r="M21">
        <v>29</v>
      </c>
      <c r="N21">
        <f t="shared" si="3"/>
        <v>2586</v>
      </c>
      <c r="O21" t="s">
        <v>73</v>
      </c>
      <c r="P21">
        <v>29</v>
      </c>
      <c r="Q21">
        <v>2586</v>
      </c>
    </row>
    <row r="22" spans="1:17" x14ac:dyDescent="0.25">
      <c r="A22">
        <v>20</v>
      </c>
      <c r="B22">
        <v>24009</v>
      </c>
      <c r="C22" t="s">
        <v>79</v>
      </c>
      <c r="D22">
        <v>3772</v>
      </c>
      <c r="E22" s="20">
        <f t="shared" si="0"/>
        <v>1.8742950275529319E-2</v>
      </c>
      <c r="G22" t="s">
        <v>80</v>
      </c>
      <c r="H22">
        <v>41</v>
      </c>
      <c r="I22">
        <f t="shared" si="2"/>
        <v>3289</v>
      </c>
      <c r="J22">
        <f t="shared" si="1"/>
        <v>3.2890000000000001</v>
      </c>
      <c r="L22" t="s">
        <v>78</v>
      </c>
      <c r="M22">
        <v>35</v>
      </c>
      <c r="N22">
        <f t="shared" si="3"/>
        <v>3309</v>
      </c>
      <c r="O22" t="s">
        <v>78</v>
      </c>
      <c r="P22">
        <v>35</v>
      </c>
      <c r="Q22">
        <v>3309</v>
      </c>
    </row>
    <row r="23" spans="1:17" x14ac:dyDescent="0.25">
      <c r="A23">
        <v>21</v>
      </c>
      <c r="B23">
        <v>24017</v>
      </c>
      <c r="C23" t="s">
        <v>81</v>
      </c>
      <c r="D23">
        <v>4711</v>
      </c>
      <c r="E23" s="20">
        <f t="shared" si="0"/>
        <v>2.3408811969252021E-2</v>
      </c>
      <c r="G23" t="s">
        <v>71</v>
      </c>
      <c r="H23">
        <v>43</v>
      </c>
      <c r="I23">
        <f t="shared" si="2"/>
        <v>28234</v>
      </c>
      <c r="J23">
        <f t="shared" si="1"/>
        <v>28.234000000000002</v>
      </c>
      <c r="L23" t="s">
        <v>80</v>
      </c>
      <c r="M23">
        <v>41</v>
      </c>
      <c r="N23">
        <f t="shared" si="3"/>
        <v>3289</v>
      </c>
      <c r="O23" t="s">
        <v>80</v>
      </c>
      <c r="P23">
        <v>41</v>
      </c>
      <c r="Q23" s="1">
        <v>3289</v>
      </c>
    </row>
    <row r="24" spans="1:17" x14ac:dyDescent="0.25">
      <c r="A24">
        <v>22</v>
      </c>
      <c r="B24">
        <v>24037</v>
      </c>
      <c r="C24" t="s">
        <v>82</v>
      </c>
      <c r="D24">
        <v>6263</v>
      </c>
      <c r="E24" s="20">
        <f t="shared" si="0"/>
        <v>3.1120651531187732E-2</v>
      </c>
      <c r="G24" t="s">
        <v>52</v>
      </c>
      <c r="H24">
        <v>45</v>
      </c>
      <c r="I24">
        <f t="shared" si="2"/>
        <v>2130</v>
      </c>
      <c r="J24">
        <f t="shared" si="1"/>
        <v>2.13</v>
      </c>
      <c r="L24" t="s">
        <v>47</v>
      </c>
      <c r="M24">
        <v>1</v>
      </c>
      <c r="N24">
        <f t="shared" si="3"/>
        <v>11602</v>
      </c>
      <c r="O24" t="s">
        <v>47</v>
      </c>
      <c r="P24">
        <v>1</v>
      </c>
      <c r="Q24" s="1">
        <v>11602</v>
      </c>
    </row>
    <row r="25" spans="1:17" x14ac:dyDescent="0.25">
      <c r="A25">
        <v>23</v>
      </c>
      <c r="D25" t="s">
        <v>91</v>
      </c>
      <c r="E25" s="20" t="str">
        <f t="shared" si="0"/>
        <v/>
      </c>
      <c r="G25" t="s">
        <v>54</v>
      </c>
      <c r="H25">
        <v>47</v>
      </c>
      <c r="I25">
        <f t="shared" si="2"/>
        <v>1979</v>
      </c>
      <c r="J25">
        <f t="shared" si="1"/>
        <v>1.9790000000000001</v>
      </c>
      <c r="L25" t="s">
        <v>70</v>
      </c>
      <c r="M25">
        <v>23</v>
      </c>
      <c r="N25">
        <f t="shared" si="3"/>
        <v>23372</v>
      </c>
      <c r="O25" t="s">
        <v>70</v>
      </c>
      <c r="P25">
        <v>23</v>
      </c>
      <c r="Q25">
        <v>23372</v>
      </c>
    </row>
    <row r="26" spans="1:17" x14ac:dyDescent="0.25">
      <c r="A26">
        <v>24</v>
      </c>
      <c r="C26" t="s">
        <v>17</v>
      </c>
      <c r="D26">
        <f>SUM(D28:D30)</f>
        <v>63208</v>
      </c>
      <c r="E26" s="20">
        <f t="shared" si="0"/>
        <v>0.31407857927244359</v>
      </c>
    </row>
    <row r="27" spans="1:17" x14ac:dyDescent="0.25">
      <c r="A27">
        <v>25</v>
      </c>
      <c r="D27" t="s">
        <v>91</v>
      </c>
      <c r="E27" s="20" t="str">
        <f t="shared" si="0"/>
        <v/>
      </c>
    </row>
    <row r="28" spans="1:17" x14ac:dyDescent="0.25">
      <c r="A28">
        <v>26</v>
      </c>
      <c r="B28">
        <v>24001</v>
      </c>
      <c r="C28" t="s">
        <v>83</v>
      </c>
      <c r="D28">
        <v>11602</v>
      </c>
      <c r="E28" s="20">
        <f t="shared" si="0"/>
        <v>5.7649975900501367E-2</v>
      </c>
    </row>
    <row r="29" spans="1:17" x14ac:dyDescent="0.25">
      <c r="A29">
        <v>27</v>
      </c>
      <c r="B29">
        <v>24023</v>
      </c>
      <c r="C29" t="s">
        <v>84</v>
      </c>
      <c r="D29">
        <v>23372</v>
      </c>
      <c r="E29" s="20">
        <f t="shared" si="0"/>
        <v>0.11613473855770712</v>
      </c>
    </row>
    <row r="30" spans="1:17" x14ac:dyDescent="0.25">
      <c r="A30">
        <v>28</v>
      </c>
      <c r="B30">
        <v>24043</v>
      </c>
      <c r="C30" t="s">
        <v>85</v>
      </c>
      <c r="D30">
        <v>28234</v>
      </c>
      <c r="E30" s="20">
        <f t="shared" si="0"/>
        <v>0.14029386481423511</v>
      </c>
    </row>
    <row r="31" spans="1:17" x14ac:dyDescent="0.25">
      <c r="A31">
        <v>29</v>
      </c>
      <c r="D31" t="s">
        <v>91</v>
      </c>
      <c r="E31" s="20" t="str">
        <f t="shared" si="0"/>
        <v/>
      </c>
    </row>
    <row r="32" spans="1:17" x14ac:dyDescent="0.25">
      <c r="A32">
        <v>30</v>
      </c>
      <c r="C32" t="s">
        <v>21</v>
      </c>
      <c r="D32">
        <f>SUM(D34:D38)</f>
        <v>21822</v>
      </c>
      <c r="E32" s="20">
        <f t="shared" si="0"/>
        <v>0.10843283693335122</v>
      </c>
    </row>
    <row r="33" spans="1:6" x14ac:dyDescent="0.25">
      <c r="A33">
        <v>31</v>
      </c>
      <c r="D33" t="s">
        <v>91</v>
      </c>
      <c r="E33" s="20" t="str">
        <f t="shared" si="0"/>
        <v/>
      </c>
    </row>
    <row r="34" spans="1:6" x14ac:dyDescent="0.25">
      <c r="A34">
        <v>32</v>
      </c>
      <c r="B34">
        <v>24011</v>
      </c>
      <c r="C34" t="s">
        <v>86</v>
      </c>
      <c r="D34">
        <v>4604</v>
      </c>
      <c r="E34" s="20">
        <f t="shared" si="0"/>
        <v>2.2877132308731968E-2</v>
      </c>
    </row>
    <row r="35" spans="1:6" x14ac:dyDescent="0.25">
      <c r="A35">
        <v>33</v>
      </c>
      <c r="B35">
        <v>24015</v>
      </c>
      <c r="C35" t="s">
        <v>87</v>
      </c>
      <c r="D35">
        <v>8034</v>
      </c>
      <c r="E35" s="20">
        <f t="shared" si="0"/>
        <v>3.9920695258113086E-2</v>
      </c>
    </row>
    <row r="36" spans="1:6" x14ac:dyDescent="0.25">
      <c r="A36">
        <v>34</v>
      </c>
      <c r="B36">
        <v>24029</v>
      </c>
      <c r="C36" t="s">
        <v>88</v>
      </c>
      <c r="D36">
        <v>2586</v>
      </c>
      <c r="E36" s="20">
        <f t="shared" si="0"/>
        <v>1.2849753290699581E-2</v>
      </c>
    </row>
    <row r="37" spans="1:6" x14ac:dyDescent="0.25">
      <c r="A37">
        <v>35</v>
      </c>
      <c r="B37">
        <v>24035</v>
      </c>
      <c r="C37" t="s">
        <v>89</v>
      </c>
      <c r="D37">
        <v>3309</v>
      </c>
      <c r="E37" s="20">
        <f t="shared" si="0"/>
        <v>1.6442317725802364E-2</v>
      </c>
    </row>
    <row r="38" spans="1:6" x14ac:dyDescent="0.25">
      <c r="A38">
        <v>36</v>
      </c>
      <c r="B38">
        <v>24041</v>
      </c>
      <c r="C38" t="s">
        <v>90</v>
      </c>
      <c r="D38">
        <v>3289</v>
      </c>
      <c r="E38" s="20">
        <f t="shared" si="0"/>
        <v>1.6342938350004225E-2</v>
      </c>
    </row>
    <row r="39" spans="1:6" x14ac:dyDescent="0.25">
      <c r="A39">
        <v>37</v>
      </c>
      <c r="D39" t="s">
        <v>91</v>
      </c>
      <c r="E39" s="20" t="str">
        <f t="shared" si="0"/>
        <v/>
      </c>
    </row>
    <row r="40" spans="1:6" x14ac:dyDescent="0.25">
      <c r="A40">
        <v>38</v>
      </c>
      <c r="C40" t="s">
        <v>27</v>
      </c>
      <c r="D40">
        <f>SUM(D42:D45)</f>
        <v>6777</v>
      </c>
      <c r="E40" s="20">
        <f t="shared" si="0"/>
        <v>3.3674701489199946E-2</v>
      </c>
    </row>
    <row r="41" spans="1:6" x14ac:dyDescent="0.25">
      <c r="A41">
        <v>39</v>
      </c>
      <c r="D41" t="s">
        <v>91</v>
      </c>
      <c r="E41" s="20" t="str">
        <f t="shared" si="0"/>
        <v/>
      </c>
    </row>
    <row r="42" spans="1:6" x14ac:dyDescent="0.25">
      <c r="A42">
        <v>40</v>
      </c>
      <c r="B42">
        <v>24019</v>
      </c>
      <c r="C42" t="s">
        <v>92</v>
      </c>
      <c r="D42">
        <v>1033</v>
      </c>
      <c r="E42" s="20">
        <f t="shared" si="0"/>
        <v>5.1329447599739626E-3</v>
      </c>
    </row>
    <row r="43" spans="1:6" x14ac:dyDescent="0.25">
      <c r="A43">
        <v>41</v>
      </c>
      <c r="B43">
        <v>24039</v>
      </c>
      <c r="C43" t="s">
        <v>93</v>
      </c>
      <c r="D43">
        <v>1635</v>
      </c>
      <c r="E43" s="20">
        <f t="shared" si="0"/>
        <v>8.1242639714979945E-3</v>
      </c>
    </row>
    <row r="44" spans="1:6" x14ac:dyDescent="0.25">
      <c r="A44">
        <v>42</v>
      </c>
      <c r="B44">
        <v>24045</v>
      </c>
      <c r="C44" t="s">
        <v>94</v>
      </c>
      <c r="D44">
        <v>2130</v>
      </c>
      <c r="E44" s="20">
        <f t="shared" si="0"/>
        <v>1.0583903522501974E-2</v>
      </c>
    </row>
    <row r="45" spans="1:6" x14ac:dyDescent="0.25">
      <c r="A45">
        <v>43</v>
      </c>
      <c r="B45">
        <v>24047</v>
      </c>
      <c r="C45" t="s">
        <v>95</v>
      </c>
      <c r="D45">
        <v>1979</v>
      </c>
      <c r="E45" s="20">
        <f t="shared" si="0"/>
        <v>9.8335892352260142E-3</v>
      </c>
    </row>
    <row r="48" spans="1:6" x14ac:dyDescent="0.25">
      <c r="B48">
        <v>618000</v>
      </c>
      <c r="C48">
        <v>1296000</v>
      </c>
      <c r="D48" s="19">
        <v>3408</v>
      </c>
      <c r="E48" s="19"/>
      <c r="F48" s="19">
        <f>F50*B51</f>
        <v>3409.005714285714</v>
      </c>
    </row>
    <row r="49" spans="2:6" x14ac:dyDescent="0.25">
      <c r="B49">
        <v>525000</v>
      </c>
      <c r="C49">
        <v>1101000</v>
      </c>
      <c r="D49" s="19">
        <v>1101</v>
      </c>
      <c r="E49" s="19"/>
      <c r="F49" s="19"/>
    </row>
    <row r="50" spans="2:6" x14ac:dyDescent="0.25">
      <c r="B50">
        <f>B49/B48</f>
        <v>0.84951456310679607</v>
      </c>
      <c r="C50">
        <f>C48/B51</f>
        <v>1100970.8737864078</v>
      </c>
      <c r="D50" s="19">
        <f>D48/B51</f>
        <v>2895.1456310679614</v>
      </c>
      <c r="E50" s="19"/>
      <c r="F50" s="19">
        <v>2896</v>
      </c>
    </row>
    <row r="51" spans="2:6" x14ac:dyDescent="0.25">
      <c r="B51">
        <f>B48/B49</f>
        <v>1.177142857142857</v>
      </c>
    </row>
  </sheetData>
  <autoFilter ref="A2:E2" xr:uid="{00000000-0009-0000-0000-000001000000}">
    <sortState xmlns:xlrd2="http://schemas.microsoft.com/office/spreadsheetml/2017/richdata2" ref="A3:E45">
      <sortCondition ref="A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7DDFA-C96F-4E1C-BFDD-06EDDF57A9BF}"/>
</file>

<file path=customXml/itemProps2.xml><?xml version="1.0" encoding="utf-8"?>
<ds:datastoreItem xmlns:ds="http://schemas.openxmlformats.org/officeDocument/2006/customXml" ds:itemID="{03470A68-6A8E-45E2-A37B-574B5BA1535E}"/>
</file>

<file path=customXml/itemProps3.xml><?xml version="1.0" encoding="utf-8"?>
<ds:datastoreItem xmlns:ds="http://schemas.openxmlformats.org/officeDocument/2006/customXml" ds:itemID="{3C01929A-48F2-4610-8192-54F7A0EFB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13</vt:lpstr>
      <vt:lpstr>Sort</vt:lpstr>
      <vt:lpstr>'Table 13'!Print_Area</vt:lpstr>
      <vt:lpstr>'Table 13'!Print_Titles</vt:lpstr>
    </vt:vector>
  </TitlesOfParts>
  <Company>Maryland Dept.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James Palma</dc:creator>
  <cp:lastModifiedBy>krishnan</cp:lastModifiedBy>
  <cp:lastPrinted>2020-06-10T23:15:35Z</cp:lastPrinted>
  <dcterms:created xsi:type="dcterms:W3CDTF">2009-05-07T20:28:07Z</dcterms:created>
  <dcterms:modified xsi:type="dcterms:W3CDTF">2020-06-11T02:21:41Z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