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n\Downloads\Unknown\2012-ag-census\Sales\"/>
    </mc:Choice>
  </mc:AlternateContent>
  <xr:revisionPtr revIDLastSave="0" documentId="13_ncr:1_{03540932-FBEE-458D-B1E7-E9F8A89184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2" sheetId="1" r:id="rId1"/>
    <sheet name="Sort" sheetId="2" r:id="rId2"/>
  </sheets>
  <definedNames>
    <definedName name="_xlnm._FilterDatabase" localSheetId="1" hidden="1">Sort!$A$2:$E$45</definedName>
    <definedName name="_xlnm.Print_Area" localSheetId="0">'Table 12'!$B$1:$L$45</definedName>
    <definedName name="_xlnm.Print_Titles" localSheetId="0">'Table 12'!$2:$5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I13" i="2" l="1"/>
  <c r="I22" i="2"/>
  <c r="I19" i="2"/>
  <c r="I16" i="2"/>
  <c r="I9" i="2"/>
  <c r="I7" i="2"/>
  <c r="I20" i="2"/>
  <c r="I18" i="2"/>
  <c r="I10" i="2"/>
  <c r="I6" i="2"/>
  <c r="I4" i="2"/>
  <c r="I23" i="2"/>
  <c r="I17" i="2"/>
  <c r="I15" i="2"/>
  <c r="I14" i="2"/>
  <c r="I12" i="2"/>
  <c r="I8" i="2"/>
  <c r="I5" i="2"/>
  <c r="I25" i="2"/>
  <c r="I24" i="2"/>
  <c r="I21" i="2"/>
  <c r="I11" i="2"/>
  <c r="E3" i="2" l="1"/>
  <c r="E4" i="2"/>
  <c r="E28" i="2" l="1"/>
  <c r="E7" i="2"/>
  <c r="E8" i="2"/>
  <c r="E22" i="2"/>
  <c r="E34" i="2"/>
  <c r="E9" i="2"/>
  <c r="E35" i="2"/>
  <c r="E23" i="2"/>
  <c r="E42" i="2"/>
  <c r="E16" i="2"/>
  <c r="E29" i="2"/>
  <c r="E10" i="2"/>
  <c r="E11" i="2"/>
  <c r="E36" i="2"/>
  <c r="E17" i="2"/>
  <c r="E18" i="2"/>
  <c r="E37" i="2"/>
  <c r="E24" i="2"/>
  <c r="E43" i="2"/>
  <c r="E38" i="2"/>
  <c r="E30" i="2"/>
  <c r="E44" i="2"/>
  <c r="E45" i="2"/>
  <c r="E12" i="2"/>
  <c r="E6" i="2"/>
  <c r="E13" i="2"/>
  <c r="E15" i="2"/>
  <c r="E19" i="2"/>
  <c r="E21" i="2"/>
  <c r="E25" i="2"/>
  <c r="E27" i="2"/>
  <c r="E31" i="2"/>
  <c r="E33" i="2"/>
  <c r="E39" i="2"/>
  <c r="E41" i="2"/>
  <c r="B51" i="2"/>
  <c r="D50" i="2" s="1"/>
  <c r="B50" i="2"/>
  <c r="D40" i="2"/>
  <c r="D32" i="2" s="1"/>
  <c r="D26" i="2" s="1"/>
  <c r="D20" i="2" s="1"/>
  <c r="D14" i="2" s="1"/>
  <c r="N25" i="2"/>
  <c r="J22" i="2"/>
  <c r="N24" i="2"/>
  <c r="J15" i="2"/>
  <c r="N23" i="2"/>
  <c r="J7" i="2"/>
  <c r="N22" i="2"/>
  <c r="J5" i="2"/>
  <c r="N21" i="2"/>
  <c r="J14" i="2"/>
  <c r="N20" i="2"/>
  <c r="J17" i="2"/>
  <c r="N19" i="2"/>
  <c r="J24" i="2"/>
  <c r="N18" i="2"/>
  <c r="J12" i="2"/>
  <c r="N17" i="2"/>
  <c r="J9" i="2"/>
  <c r="N16" i="2"/>
  <c r="J4" i="2"/>
  <c r="N15" i="2"/>
  <c r="J13" i="2"/>
  <c r="N14" i="2"/>
  <c r="J16" i="2"/>
  <c r="N13" i="2"/>
  <c r="J19" i="2"/>
  <c r="N12" i="2"/>
  <c r="J20" i="2"/>
  <c r="N11" i="2"/>
  <c r="J25" i="2"/>
  <c r="N10" i="2"/>
  <c r="J21" i="2"/>
  <c r="N9" i="2"/>
  <c r="J18" i="2"/>
  <c r="N8" i="2"/>
  <c r="J8" i="2"/>
  <c r="N7" i="2"/>
  <c r="J3" i="2"/>
  <c r="N6" i="2"/>
  <c r="J23" i="2"/>
  <c r="N5" i="2"/>
  <c r="J11" i="2"/>
  <c r="N4" i="2"/>
  <c r="J10" i="2"/>
  <c r="N3" i="2"/>
  <c r="J6" i="2"/>
  <c r="D5" i="2" l="1"/>
  <c r="E5" i="2" s="1"/>
  <c r="F48" i="2"/>
  <c r="C50" i="2"/>
  <c r="E40" i="2"/>
  <c r="E14" i="2"/>
  <c r="E26" i="2"/>
  <c r="E32" i="2"/>
  <c r="E20" i="2"/>
</calcChain>
</file>

<file path=xl/sharedStrings.xml><?xml version="1.0" encoding="utf-8"?>
<sst xmlns="http://schemas.openxmlformats.org/spreadsheetml/2006/main" count="267" uniqueCount="100">
  <si>
    <t>Broilers Sold</t>
  </si>
  <si>
    <t>Percentage</t>
  </si>
  <si>
    <t>Layers</t>
  </si>
  <si>
    <t>Milk Cows</t>
  </si>
  <si>
    <t>Horses on Farms</t>
  </si>
  <si>
    <t>MARYLAND</t>
  </si>
  <si>
    <t>BALTIMORE REGION</t>
  </si>
  <si>
    <t>(D)</t>
  </si>
  <si>
    <t>Anne Arundel</t>
  </si>
  <si>
    <t>-</t>
  </si>
  <si>
    <t>Baltimore</t>
  </si>
  <si>
    <t>Carroll</t>
  </si>
  <si>
    <t>Harford</t>
  </si>
  <si>
    <t>Howard</t>
  </si>
  <si>
    <t>WASHINGTON SUBURBAN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</si>
  <si>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</si>
  <si>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</si>
  <si>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</si>
  <si>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</si>
  <si>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</si>
  <si>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</si>
  <si>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</si>
  <si>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</si>
  <si>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</si>
  <si>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</t>
  </si>
  <si>
    <t>Washington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</si>
  <si>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</si>
  <si>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</si>
  <si>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</si>
  <si>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</si>
  <si>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</si>
  <si>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</si>
  <si>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</si>
  <si>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</si>
  <si>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</si>
  <si>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</si>
  <si>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</si>
  <si>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>Poultry and Eggs</t>
  </si>
  <si>
    <t>Farms w/ Layers</t>
  </si>
  <si>
    <t>Inventory</t>
  </si>
  <si>
    <t>Line Sort2</t>
  </si>
  <si>
    <t>Cntycode</t>
  </si>
  <si>
    <t>LEANAME</t>
  </si>
  <si>
    <t>County</t>
  </si>
  <si>
    <t>County ANSI</t>
  </si>
  <si>
    <t>Value</t>
  </si>
  <si>
    <t>Value 1000's</t>
  </si>
  <si>
    <t>ALLEGANY</t>
  </si>
  <si>
    <t>DORCHESTER</t>
  </si>
  <si>
    <t xml:space="preserve"> (D)</t>
  </si>
  <si>
    <t>ANNE ARUNDEL</t>
  </si>
  <si>
    <t>SOMERSET</t>
  </si>
  <si>
    <t>BALTIMORE</t>
  </si>
  <si>
    <t>WICOMICO</t>
  </si>
  <si>
    <t>CALVERT</t>
  </si>
  <si>
    <t>WORCESTER</t>
  </si>
  <si>
    <t>Anne Arundel County</t>
  </si>
  <si>
    <t>CAROLINE</t>
  </si>
  <si>
    <t>Baltimore County</t>
  </si>
  <si>
    <t>CARROLL</t>
  </si>
  <si>
    <t>Carroll County</t>
  </si>
  <si>
    <t>CECIL</t>
  </si>
  <si>
    <t>FREDERICK</t>
  </si>
  <si>
    <t>Harford County</t>
  </si>
  <si>
    <t>CHARLES</t>
  </si>
  <si>
    <t>HARFORD</t>
  </si>
  <si>
    <t>Howard County</t>
  </si>
  <si>
    <t>HOWARD</t>
  </si>
  <si>
    <t>Baltimore City</t>
  </si>
  <si>
    <t>------</t>
  </si>
  <si>
    <t>MONTGOMERY</t>
  </si>
  <si>
    <t>GARRETT</t>
  </si>
  <si>
    <t>WASHINGTON</t>
  </si>
  <si>
    <t>Frederick County</t>
  </si>
  <si>
    <t>KENT</t>
  </si>
  <si>
    <t>Montgomery County</t>
  </si>
  <si>
    <t>PRINCE GEORGES</t>
  </si>
  <si>
    <t>Prince George's County</t>
  </si>
  <si>
    <t>ST MARYS</t>
  </si>
  <si>
    <t>QUEEN ANNES</t>
  </si>
  <si>
    <t>Calvert County</t>
  </si>
  <si>
    <t>TALBOT</t>
  </si>
  <si>
    <t>Charles County</t>
  </si>
  <si>
    <t>St. Mary's County</t>
  </si>
  <si>
    <t>Allegany County</t>
  </si>
  <si>
    <t>Garrett County</t>
  </si>
  <si>
    <t>Washington County</t>
  </si>
  <si>
    <t>Caroline County</t>
  </si>
  <si>
    <t>Cecil County</t>
  </si>
  <si>
    <t>Kent County</t>
  </si>
  <si>
    <t>Queen Anne's County</t>
  </si>
  <si>
    <t>Talbot County</t>
  </si>
  <si>
    <t/>
  </si>
  <si>
    <t>Dorchester County</t>
  </si>
  <si>
    <t>Somerset County</t>
  </si>
  <si>
    <t>Wicomico County</t>
  </si>
  <si>
    <t>Worcester County</t>
  </si>
  <si>
    <t>Extracted from the 2012 Census of Agriculture.</t>
  </si>
  <si>
    <t>Prepared by the Maryland Department of Planning, August 2014.</t>
  </si>
  <si>
    <t>INVENTORY OF SELECTED LIVESTOCK IN  MARYLAND,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</si>
</sst>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0" fillId="0" borderId="2" xfId="0" applyNumberFormat="1" applyBorder="1" applyAlignment="1">
      <alignment horizontal="right"/>
    </xf>
    <xf numFmtId="0" fontId="0" fillId="0" borderId="2" xfId="0" applyBorder="1"/>
    <xf numFmtId="3" fontId="0" fillId="0" borderId="2" xfId="0" applyNumberFormat="1" applyBorder="1"/>
    <xf numFmtId="0" fontId="2" fillId="0" borderId="0" xfId="0" applyFont="1"/>
    <xf numFmtId="3" fontId="2" fillId="0" borderId="2" xfId="0" applyNumberFormat="1" applyFont="1" applyBorder="1" applyAlignment="1">
      <alignment horizontal="right"/>
    </xf>
    <xf numFmtId="164" fontId="2" fillId="0" borderId="2" xfId="2" applyNumberFormat="1" applyFont="1" applyBorder="1"/>
    <xf numFmtId="3" fontId="2" fillId="0" borderId="2" xfId="0" applyNumberFormat="1" applyFont="1" applyBorder="1"/>
    <xf numFmtId="164" fontId="2" fillId="0" borderId="2" xfId="2" applyNumberFormat="1" applyFont="1" applyBorder="1" applyAlignment="1">
      <alignment horizontal="right"/>
    </xf>
    <xf numFmtId="3" fontId="2" fillId="0" borderId="0" xfId="0" applyNumberFormat="1" applyFont="1"/>
    <xf numFmtId="164" fontId="2" fillId="0" borderId="0" xfId="2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2" applyNumberFormat="1" applyFont="1"/>
    <xf numFmtId="164" fontId="1" fillId="0" borderId="2" xfId="2" applyNumberFormat="1" applyFont="1" applyBorder="1"/>
    <xf numFmtId="164" fontId="1" fillId="0" borderId="2" xfId="2" applyNumberFormat="1" applyFont="1" applyBorder="1" applyAlignment="1">
      <alignment horizontal="right"/>
    </xf>
    <xf numFmtId="164" fontId="1" fillId="0" borderId="0" xfId="2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2" applyNumberFormat="1" applyFont="1"/>
    <xf numFmtId="0" fontId="0" fillId="0" borderId="2" xfId="0" applyBorder="1" applyAlignment="1">
      <alignment horizontal="right"/>
    </xf>
    <xf numFmtId="10" fontId="1" fillId="0" borderId="0" xfId="2" applyNumberFormat="1" applyFont="1"/>
    <xf numFmtId="165" fontId="1" fillId="0" borderId="0" xfId="1" applyNumberFormat="1" applyFont="1"/>
    <xf numFmtId="166" fontId="0" fillId="0" borderId="0" xfId="1" applyNumberFormat="1" applyFont="1"/>
    <xf numFmtId="164" fontId="0" fillId="0" borderId="0" xfId="2" applyNumberFormat="1" applyFont="1"/>
    <xf numFmtId="164" fontId="0" fillId="0" borderId="2" xfId="2" applyNumberFormat="1" applyFont="1" applyBorder="1" applyAlignment="1">
      <alignment horizontal="right"/>
    </xf>
    <xf numFmtId="10" fontId="2" fillId="0" borderId="2" xfId="2" applyNumberFormat="1" applyFont="1" applyBorder="1" applyAlignment="1">
      <alignment horizontal="right"/>
    </xf>
    <xf numFmtId="10" fontId="1" fillId="0" borderId="2" xfId="2" applyNumberFormat="1" applyFont="1" applyBorder="1"/>
    <xf numFmtId="10" fontId="0" fillId="0" borderId="2" xfId="2" applyNumberFormat="1" applyFont="1" applyBorder="1" applyAlignment="1">
      <alignment horizontal="right"/>
    </xf>
    <xf numFmtId="10" fontId="1" fillId="0" borderId="2" xfId="2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1" fillId="0" borderId="1" xfId="2" applyNumberFormat="1" applyFont="1" applyBorder="1"/>
    <xf numFmtId="164" fontId="1" fillId="0" borderId="1" xfId="2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0" fillId="0" borderId="3" xfId="0" applyBorder="1"/>
    <xf numFmtId="0" fontId="2" fillId="0" borderId="2" xfId="0" applyFont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50"/>
  <sheetViews>
    <sheetView showGridLines="0" tabSelected="1" topLeftCell="A19" workbookViewId="0">
      <selection activeCell="B1" sqref="B1:L45"/>
    </sheetView>
  </sheetViews>
  <sheetFormatPr defaultColWidth="27.7109375" defaultRowHeight="15" x14ac:dyDescent="0.25"/>
  <cols>
    <col min="1" max="1" width="9.140625" customWidth="1"/>
    <col min="2" max="2" width="32.7109375" customWidth="1"/>
    <col min="3" max="3" width="12.140625" bestFit="1" customWidth="1"/>
    <col min="4" max="4" width="11" bestFit="1" customWidth="1"/>
    <col min="5" max="5" width="9.140625" bestFit="1" customWidth="1"/>
    <col min="6" max="6" width="11" bestFit="1" customWidth="1"/>
    <col min="7" max="7" width="15.28515625" bestFit="1" customWidth="1"/>
    <col min="8" max="8" width="11" bestFit="1" customWidth="1"/>
    <col min="9" max="9" width="10" bestFit="1" customWidth="1"/>
    <col min="10" max="10" width="11" bestFit="1" customWidth="1"/>
    <col min="11" max="11" width="10.5703125" customWidth="1"/>
    <col min="12" max="12" width="11" bestFit="1" customWidth="1"/>
    <col min="13" max="13" width="33" bestFit="1" customWidth="1"/>
    <col min="14" max="14" width="7.85546875" bestFit="1" customWidth="1"/>
    <col min="15" max="15" width="36.85546875" style="1" bestFit="1" customWidth="1"/>
    <col min="16" max="16" width="7.85546875" style="1" bestFit="1" customWidth="1"/>
    <col min="17" max="17" width="82.85546875" bestFit="1" customWidth="1"/>
    <col min="18" max="18" width="7.85546875" bestFit="1" customWidth="1"/>
    <col min="19" max="19" width="21.140625" bestFit="1" customWidth="1"/>
    <col min="20" max="20" width="7.85546875" bestFit="1" customWidth="1"/>
    <col min="21" max="21" width="19.7109375" bestFit="1" customWidth="1"/>
    <col min="22" max="22" width="7.85546875" bestFit="1" customWidth="1"/>
    <col min="23" max="23" width="24.7109375" style="2" bestFit="1" customWidth="1"/>
    <col min="24" max="24" width="7.85546875" bestFit="1" customWidth="1"/>
    <col min="25" max="25" width="22.140625" bestFit="1" customWidth="1"/>
    <col min="26" max="26" width="7.85546875" bestFit="1" customWidth="1"/>
    <col min="27" max="27" width="43.85546875" bestFit="1" customWidth="1"/>
    <col min="28" max="28" width="7.85546875" bestFit="1" customWidth="1"/>
    <col min="29" max="29" width="9.140625" customWidth="1"/>
    <col min="30" max="30" width="25" bestFit="1" customWidth="1"/>
    <col min="31" max="31" width="5.28515625" bestFit="1" customWidth="1"/>
    <col min="32" max="32" width="6.140625" bestFit="1" customWidth="1"/>
    <col min="33" max="33" width="7.7109375" bestFit="1" customWidth="1"/>
  </cols>
  <sheetData>
    <row r="2" spans="2:33" ht="18.75" x14ac:dyDescent="0.3">
      <c r="B2" s="46" t="s">
        <v>99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33" x14ac:dyDescent="0.25">
      <c r="D3" s="28"/>
    </row>
    <row r="4" spans="2:33" x14ac:dyDescent="0.25">
      <c r="B4" s="42"/>
      <c r="C4" s="47" t="s">
        <v>37</v>
      </c>
      <c r="D4" s="48"/>
      <c r="E4" s="48"/>
      <c r="F4" s="48"/>
      <c r="G4" s="48"/>
      <c r="H4" s="49"/>
      <c r="I4" s="50" t="s">
        <v>3</v>
      </c>
      <c r="J4" s="51"/>
      <c r="K4" s="50" t="s">
        <v>4</v>
      </c>
      <c r="L4" s="51"/>
    </row>
    <row r="5" spans="2:33" x14ac:dyDescent="0.25">
      <c r="B5" s="6"/>
      <c r="C5" s="44" t="s">
        <v>0</v>
      </c>
      <c r="D5" s="45" t="s">
        <v>1</v>
      </c>
      <c r="E5" s="45" t="s">
        <v>2</v>
      </c>
      <c r="F5" s="45" t="s">
        <v>1</v>
      </c>
      <c r="G5" s="3" t="s">
        <v>38</v>
      </c>
      <c r="H5" s="3" t="s">
        <v>1</v>
      </c>
      <c r="I5" s="3" t="s">
        <v>39</v>
      </c>
      <c r="J5" s="3" t="s">
        <v>1</v>
      </c>
      <c r="K5" s="3" t="s">
        <v>39</v>
      </c>
      <c r="L5" s="3" t="s">
        <v>1</v>
      </c>
      <c r="O5" s="4"/>
    </row>
    <row r="6" spans="2:33" s="8" customFormat="1" x14ac:dyDescent="0.25">
      <c r="B6" s="43" t="s">
        <v>5</v>
      </c>
      <c r="C6" s="9">
        <v>304729435</v>
      </c>
      <c r="D6" s="10">
        <v>1</v>
      </c>
      <c r="E6" s="9">
        <v>2364942</v>
      </c>
      <c r="F6" s="10">
        <v>1</v>
      </c>
      <c r="G6" s="11">
        <v>1544</v>
      </c>
      <c r="H6" s="10">
        <v>1</v>
      </c>
      <c r="I6" s="9">
        <v>50923</v>
      </c>
      <c r="J6" s="12">
        <v>1</v>
      </c>
      <c r="K6" s="11">
        <v>28662</v>
      </c>
      <c r="L6" s="12">
        <v>1</v>
      </c>
      <c r="M6" s="13"/>
      <c r="N6" s="14"/>
      <c r="O6" s="15"/>
      <c r="P6" s="14"/>
      <c r="Q6" s="13"/>
      <c r="R6" s="14"/>
      <c r="S6" s="13"/>
      <c r="T6" s="14"/>
      <c r="U6" s="13"/>
      <c r="V6" s="14"/>
      <c r="W6" s="13"/>
      <c r="X6" s="14"/>
      <c r="Y6" s="13"/>
      <c r="Z6" s="16"/>
      <c r="AA6" s="13"/>
      <c r="AB6" s="16"/>
      <c r="AD6" s="13"/>
      <c r="AF6" s="17"/>
      <c r="AG6" s="17"/>
    </row>
    <row r="7" spans="2:33" ht="9" customHeight="1" x14ac:dyDescent="0.25">
      <c r="B7" s="6"/>
      <c r="C7" s="5"/>
      <c r="D7" s="18"/>
      <c r="E7" s="5" t="s">
        <v>92</v>
      </c>
      <c r="F7" s="18" t="s">
        <v>92</v>
      </c>
      <c r="G7" s="7"/>
      <c r="H7" s="18"/>
      <c r="I7" s="5" t="s">
        <v>92</v>
      </c>
      <c r="J7" s="19" t="s">
        <v>92</v>
      </c>
      <c r="K7" s="7" t="s">
        <v>92</v>
      </c>
      <c r="L7" s="19" t="s">
        <v>92</v>
      </c>
      <c r="M7" s="2"/>
      <c r="N7" s="20"/>
      <c r="O7" s="21"/>
      <c r="P7" s="20"/>
      <c r="Q7" s="2"/>
      <c r="R7" s="20"/>
      <c r="S7" s="2"/>
      <c r="T7" s="20"/>
      <c r="U7" s="2"/>
      <c r="V7" s="20"/>
      <c r="X7" s="20"/>
      <c r="Y7" s="2"/>
      <c r="Z7" s="22"/>
      <c r="AA7" s="2"/>
      <c r="AB7" s="22"/>
      <c r="AD7" s="2"/>
      <c r="AF7" s="23"/>
      <c r="AG7" s="23"/>
    </row>
    <row r="8" spans="2:33" s="8" customFormat="1" x14ac:dyDescent="0.25">
      <c r="B8" s="43" t="s">
        <v>6</v>
      </c>
      <c r="C8" s="9">
        <v>2174</v>
      </c>
      <c r="D8" s="9" t="s">
        <v>7</v>
      </c>
      <c r="E8" s="9">
        <v>23115</v>
      </c>
      <c r="F8" s="34" t="s">
        <v>7</v>
      </c>
      <c r="G8" s="9">
        <v>465</v>
      </c>
      <c r="H8" s="10">
        <v>0.30116580310880831</v>
      </c>
      <c r="I8" s="9" t="s">
        <v>7</v>
      </c>
      <c r="J8" s="9" t="s">
        <v>7</v>
      </c>
      <c r="K8" s="9">
        <v>10627</v>
      </c>
      <c r="L8" s="10">
        <v>0.37076966017723817</v>
      </c>
      <c r="M8" s="13"/>
      <c r="N8" s="14"/>
      <c r="O8" s="15"/>
      <c r="P8" s="14"/>
      <c r="Q8" s="13"/>
      <c r="R8" s="14"/>
      <c r="S8" s="13"/>
      <c r="T8" s="14"/>
      <c r="U8" s="13"/>
      <c r="V8" s="14"/>
      <c r="W8" s="13"/>
      <c r="X8" s="14"/>
      <c r="Y8" s="13"/>
      <c r="Z8" s="16"/>
      <c r="AA8" s="13"/>
      <c r="AB8" s="16"/>
      <c r="AD8" s="13"/>
      <c r="AF8" s="17"/>
      <c r="AG8" s="17"/>
    </row>
    <row r="9" spans="2:33" x14ac:dyDescent="0.25">
      <c r="B9" s="6" t="s">
        <v>8</v>
      </c>
      <c r="C9" s="5" t="s">
        <v>49</v>
      </c>
      <c r="D9" s="5" t="s">
        <v>49</v>
      </c>
      <c r="E9" s="5">
        <v>1133</v>
      </c>
      <c r="F9" s="35">
        <v>4.790815165868761E-4</v>
      </c>
      <c r="G9" s="6">
        <v>59</v>
      </c>
      <c r="H9" s="18">
        <v>3.8212435233160619E-2</v>
      </c>
      <c r="I9" s="5" t="s">
        <v>49</v>
      </c>
      <c r="J9" s="24" t="s">
        <v>49</v>
      </c>
      <c r="K9" s="7">
        <v>1791</v>
      </c>
      <c r="L9" s="19">
        <v>6.2486916474774966E-2</v>
      </c>
      <c r="M9" s="2"/>
      <c r="N9" s="20"/>
      <c r="O9" s="21"/>
      <c r="P9" s="20"/>
      <c r="Q9" s="2"/>
      <c r="R9" s="20"/>
      <c r="S9" s="2"/>
      <c r="T9" s="20"/>
      <c r="U9" s="2"/>
      <c r="V9" s="20"/>
      <c r="X9" s="20"/>
      <c r="Y9" s="2"/>
      <c r="Z9" s="22"/>
      <c r="AA9" s="2"/>
      <c r="AB9" s="22"/>
      <c r="AD9" s="2"/>
      <c r="AF9" s="23"/>
      <c r="AG9" s="23"/>
    </row>
    <row r="10" spans="2:33" x14ac:dyDescent="0.25">
      <c r="B10" s="6" t="s">
        <v>10</v>
      </c>
      <c r="C10" s="5" t="s">
        <v>49</v>
      </c>
      <c r="D10" s="5" t="s">
        <v>49</v>
      </c>
      <c r="E10" s="5">
        <v>5769</v>
      </c>
      <c r="F10" s="35">
        <v>2.4393832914295574E-3</v>
      </c>
      <c r="G10" s="6">
        <v>89</v>
      </c>
      <c r="H10" s="18">
        <v>5.7642487046632121E-2</v>
      </c>
      <c r="I10" s="5">
        <v>791</v>
      </c>
      <c r="J10" s="19">
        <v>1.5533256092531861E-2</v>
      </c>
      <c r="K10" s="7">
        <v>2671</v>
      </c>
      <c r="L10" s="19">
        <v>9.3189589002860937E-2</v>
      </c>
      <c r="M10" s="2"/>
      <c r="N10" s="20"/>
      <c r="O10" s="21"/>
      <c r="P10" s="21"/>
      <c r="Q10" s="2"/>
      <c r="R10" s="20"/>
      <c r="S10" s="2"/>
      <c r="T10" s="20"/>
      <c r="U10" s="2"/>
      <c r="V10" s="20"/>
      <c r="X10" s="20"/>
      <c r="Y10" s="2"/>
      <c r="Z10" s="22"/>
      <c r="AA10" s="2"/>
      <c r="AB10" s="22"/>
      <c r="AD10" s="2"/>
      <c r="AF10" s="23"/>
      <c r="AG10" s="23"/>
    </row>
    <row r="11" spans="2:33" x14ac:dyDescent="0.25">
      <c r="B11" s="6" t="s">
        <v>11</v>
      </c>
      <c r="C11" s="5">
        <v>1074</v>
      </c>
      <c r="D11" s="18">
        <v>3.5244379985806098E-6</v>
      </c>
      <c r="E11" s="5" t="s">
        <v>49</v>
      </c>
      <c r="F11" s="19" t="s">
        <v>49</v>
      </c>
      <c r="G11" s="6">
        <v>180</v>
      </c>
      <c r="H11" s="18">
        <v>0.11658031088082901</v>
      </c>
      <c r="I11" s="5">
        <v>5488</v>
      </c>
      <c r="J11" s="19">
        <v>0.10777055554464583</v>
      </c>
      <c r="K11" s="7">
        <v>2932</v>
      </c>
      <c r="L11" s="19">
        <v>0.10229572255948642</v>
      </c>
      <c r="M11" s="2"/>
      <c r="N11" s="20"/>
      <c r="O11" s="21"/>
      <c r="P11" s="21"/>
      <c r="Q11" s="2"/>
      <c r="R11" s="20"/>
      <c r="S11" s="2"/>
      <c r="T11" s="20"/>
      <c r="U11" s="2"/>
      <c r="V11" s="20"/>
      <c r="X11" s="20"/>
      <c r="Y11" s="2"/>
      <c r="Z11" s="22"/>
      <c r="AA11" s="2"/>
      <c r="AB11" s="22"/>
      <c r="AD11" s="2"/>
      <c r="AF11" s="23"/>
      <c r="AG11" s="23"/>
    </row>
    <row r="12" spans="2:33" x14ac:dyDescent="0.25">
      <c r="B12" s="6" t="s">
        <v>12</v>
      </c>
      <c r="C12" s="5" t="s">
        <v>49</v>
      </c>
      <c r="D12" s="5" t="s">
        <v>49</v>
      </c>
      <c r="E12" s="5">
        <v>14767</v>
      </c>
      <c r="F12" s="35">
        <v>6.2441277629641653E-3</v>
      </c>
      <c r="G12" s="6">
        <v>99</v>
      </c>
      <c r="H12" s="18">
        <v>6.4119170984455964E-2</v>
      </c>
      <c r="I12" s="5">
        <v>2329</v>
      </c>
      <c r="J12" s="19">
        <v>4.5735718634016063E-2</v>
      </c>
      <c r="K12" s="7">
        <v>1856</v>
      </c>
      <c r="L12" s="19">
        <v>6.4754727513781307E-2</v>
      </c>
      <c r="M12" s="1"/>
      <c r="N12" s="1"/>
      <c r="O12" s="21"/>
      <c r="P12" s="21"/>
      <c r="Q12" s="2"/>
      <c r="R12" s="20"/>
      <c r="S12" s="2"/>
      <c r="T12" s="20"/>
      <c r="U12" s="2"/>
      <c r="V12" s="20"/>
      <c r="X12" s="20"/>
      <c r="Y12" s="2"/>
      <c r="Z12" s="22"/>
      <c r="AA12" s="2"/>
      <c r="AB12" s="22"/>
      <c r="AD12" s="2"/>
      <c r="AF12" s="23"/>
      <c r="AG12" s="23"/>
    </row>
    <row r="13" spans="2:33" x14ac:dyDescent="0.25">
      <c r="B13" s="6" t="s">
        <v>13</v>
      </c>
      <c r="C13" s="5">
        <v>1100</v>
      </c>
      <c r="D13" s="29">
        <v>3.6097595888628217E-6</v>
      </c>
      <c r="E13" s="5">
        <v>1446</v>
      </c>
      <c r="F13" s="29">
        <v>6.1143148542332118E-4</v>
      </c>
      <c r="G13" s="6">
        <v>38</v>
      </c>
      <c r="H13" s="18">
        <v>2.4611398963730571E-2</v>
      </c>
      <c r="I13" s="5">
        <v>524</v>
      </c>
      <c r="J13" s="19">
        <v>1.0290045755356126E-2</v>
      </c>
      <c r="K13" s="7">
        <v>1377</v>
      </c>
      <c r="L13" s="19">
        <v>4.8042704626334518E-2</v>
      </c>
      <c r="M13" s="21"/>
      <c r="N13" s="20"/>
      <c r="O13" s="21"/>
      <c r="P13" s="21"/>
      <c r="Q13" s="2"/>
      <c r="R13" s="20"/>
      <c r="S13" s="2"/>
      <c r="T13" s="20"/>
      <c r="U13" s="2"/>
      <c r="V13" s="20"/>
      <c r="X13" s="20"/>
      <c r="Y13" s="2"/>
      <c r="Z13" s="22"/>
      <c r="AA13" s="2"/>
      <c r="AB13" s="22"/>
      <c r="AD13" s="2"/>
      <c r="AF13" s="23"/>
      <c r="AG13" s="23"/>
    </row>
    <row r="14" spans="2:33" x14ac:dyDescent="0.25">
      <c r="B14" s="6" t="s">
        <v>68</v>
      </c>
      <c r="C14" s="5" t="s">
        <v>69</v>
      </c>
      <c r="D14" s="5" t="s">
        <v>69</v>
      </c>
      <c r="E14" s="5" t="s">
        <v>69</v>
      </c>
      <c r="F14" s="35" t="s">
        <v>69</v>
      </c>
      <c r="G14" s="35" t="s">
        <v>69</v>
      </c>
      <c r="H14" s="35" t="s">
        <v>69</v>
      </c>
      <c r="I14" s="5" t="s">
        <v>69</v>
      </c>
      <c r="J14" s="5" t="s">
        <v>69</v>
      </c>
      <c r="K14" s="7" t="s">
        <v>69</v>
      </c>
      <c r="L14" s="7" t="s">
        <v>69</v>
      </c>
      <c r="M14" s="21"/>
      <c r="N14" s="20"/>
      <c r="O14" s="21"/>
      <c r="P14" s="21"/>
      <c r="Q14" s="2"/>
      <c r="R14" s="20"/>
      <c r="S14" s="2"/>
      <c r="T14" s="20"/>
      <c r="U14" s="2"/>
      <c r="V14" s="20"/>
      <c r="X14" s="20"/>
      <c r="Y14" s="2"/>
      <c r="Z14" s="22"/>
      <c r="AA14" s="2"/>
      <c r="AB14" s="22"/>
      <c r="AD14" s="2"/>
      <c r="AF14" s="23"/>
      <c r="AG14" s="23"/>
    </row>
    <row r="15" spans="2:33" ht="11.1" customHeight="1" x14ac:dyDescent="0.25">
      <c r="B15" s="6"/>
      <c r="C15" s="5"/>
      <c r="D15" s="5"/>
      <c r="E15" s="5" t="s">
        <v>92</v>
      </c>
      <c r="F15" s="35" t="s">
        <v>92</v>
      </c>
      <c r="G15" s="6" t="s">
        <v>92</v>
      </c>
      <c r="H15" s="18" t="s">
        <v>92</v>
      </c>
      <c r="I15" s="5" t="s">
        <v>92</v>
      </c>
      <c r="J15" s="19" t="s">
        <v>92</v>
      </c>
      <c r="K15" s="7" t="s">
        <v>92</v>
      </c>
      <c r="L15" s="19" t="s">
        <v>92</v>
      </c>
      <c r="M15" s="21"/>
      <c r="N15" s="20"/>
      <c r="O15" s="21"/>
      <c r="P15" s="21"/>
      <c r="Q15" s="2"/>
      <c r="R15" s="20"/>
      <c r="S15" s="2"/>
      <c r="T15" s="20"/>
      <c r="U15" s="2"/>
      <c r="V15" s="20"/>
      <c r="X15" s="20"/>
      <c r="Y15" s="2"/>
      <c r="Z15" s="22"/>
      <c r="AA15" s="2"/>
      <c r="AB15" s="22"/>
      <c r="AD15" s="2"/>
      <c r="AF15" s="23"/>
      <c r="AG15" s="23"/>
    </row>
    <row r="16" spans="2:33" s="8" customFormat="1" x14ac:dyDescent="0.25">
      <c r="B16" s="43" t="s">
        <v>14</v>
      </c>
      <c r="C16" s="9">
        <v>19386</v>
      </c>
      <c r="D16" s="30">
        <v>6.3617090354267875E-5</v>
      </c>
      <c r="E16" s="9">
        <v>55538</v>
      </c>
      <c r="F16" s="12">
        <v>2.3483874023126149E-2</v>
      </c>
      <c r="G16" s="9">
        <v>358</v>
      </c>
      <c r="H16" s="10">
        <v>0.23186528497409326</v>
      </c>
      <c r="I16" s="9" t="s">
        <v>7</v>
      </c>
      <c r="J16" s="9" t="s">
        <v>7</v>
      </c>
      <c r="K16" s="9">
        <v>6950</v>
      </c>
      <c r="L16" s="10">
        <v>0.24248133417067894</v>
      </c>
      <c r="M16" s="15"/>
      <c r="N16" s="14"/>
      <c r="O16" s="15"/>
      <c r="P16" s="15"/>
      <c r="Q16" s="13"/>
      <c r="R16" s="14"/>
      <c r="S16" s="13"/>
      <c r="T16" s="14"/>
      <c r="U16" s="13"/>
      <c r="V16" s="14"/>
      <c r="W16" s="13"/>
      <c r="X16" s="14"/>
      <c r="Y16" s="13"/>
      <c r="Z16" s="16"/>
      <c r="AA16" s="13"/>
      <c r="AB16" s="16"/>
      <c r="AD16" s="13"/>
      <c r="AF16" s="17"/>
      <c r="AG16" s="17"/>
    </row>
    <row r="17" spans="2:33" x14ac:dyDescent="0.25">
      <c r="B17" s="6" t="s">
        <v>15</v>
      </c>
      <c r="C17" s="5">
        <v>16350</v>
      </c>
      <c r="D17" s="31">
        <v>5.3654153889006489E-5</v>
      </c>
      <c r="E17" s="5">
        <v>50075</v>
      </c>
      <c r="F17" s="18">
        <v>2.1173880797076629E-2</v>
      </c>
      <c r="G17" s="6">
        <v>211</v>
      </c>
      <c r="H17" s="18">
        <v>0.13665803108808292</v>
      </c>
      <c r="I17" s="5">
        <v>15726</v>
      </c>
      <c r="J17" s="19">
        <v>0.30881919761208099</v>
      </c>
      <c r="K17" s="7">
        <v>2719</v>
      </c>
      <c r="L17" s="19">
        <v>9.4864280231665626E-2</v>
      </c>
      <c r="M17" s="21"/>
      <c r="N17" s="20"/>
      <c r="O17" s="21"/>
      <c r="P17" s="21"/>
      <c r="Q17" s="2"/>
      <c r="R17" s="20"/>
      <c r="S17" s="2"/>
      <c r="T17" s="20"/>
      <c r="U17" s="2"/>
      <c r="V17" s="20"/>
      <c r="X17" s="20"/>
      <c r="Y17" s="2"/>
      <c r="Z17" s="22"/>
      <c r="AA17" s="2"/>
      <c r="AB17" s="22"/>
      <c r="AD17" s="2"/>
      <c r="AF17" s="23"/>
      <c r="AG17" s="23"/>
    </row>
    <row r="18" spans="2:33" x14ac:dyDescent="0.25">
      <c r="B18" s="6" t="s">
        <v>16</v>
      </c>
      <c r="C18" s="5">
        <v>1485</v>
      </c>
      <c r="D18" s="31">
        <v>4.8731754449648091E-6</v>
      </c>
      <c r="E18" s="5">
        <v>2578</v>
      </c>
      <c r="F18" s="18">
        <v>1.090090158659282E-3</v>
      </c>
      <c r="G18" s="6">
        <v>93</v>
      </c>
      <c r="H18" s="18">
        <v>6.0233160621761657E-2</v>
      </c>
      <c r="I18" s="5">
        <v>656</v>
      </c>
      <c r="J18" s="19">
        <v>1.2882194686094693E-2</v>
      </c>
      <c r="K18" s="7">
        <v>3219</v>
      </c>
      <c r="L18" s="19">
        <v>0.11230898053171447</v>
      </c>
      <c r="M18" s="21"/>
      <c r="N18" s="20"/>
      <c r="O18" s="21"/>
      <c r="P18" s="21"/>
      <c r="Q18" s="2"/>
      <c r="R18" s="20"/>
      <c r="S18" s="2"/>
      <c r="T18" s="20"/>
      <c r="U18" s="2"/>
      <c r="V18" s="20"/>
      <c r="X18" s="20"/>
      <c r="Y18" s="2"/>
      <c r="Z18" s="22"/>
      <c r="AA18" s="2"/>
      <c r="AB18" s="22"/>
      <c r="AD18" s="2"/>
      <c r="AF18" s="23"/>
      <c r="AG18" s="23"/>
    </row>
    <row r="19" spans="2:33" x14ac:dyDescent="0.25">
      <c r="B19" s="6" t="s">
        <v>17</v>
      </c>
      <c r="C19" s="5">
        <v>1551</v>
      </c>
      <c r="D19" s="32">
        <v>5.0897610202965789E-6</v>
      </c>
      <c r="E19" s="5">
        <v>2885</v>
      </c>
      <c r="F19" s="29">
        <v>1.2199030673902362E-3</v>
      </c>
      <c r="G19" s="6">
        <v>54</v>
      </c>
      <c r="H19" s="18">
        <v>3.4974093264248704E-2</v>
      </c>
      <c r="I19" s="5" t="s">
        <v>49</v>
      </c>
      <c r="J19" s="24" t="s">
        <v>49</v>
      </c>
      <c r="K19" s="7">
        <v>1012</v>
      </c>
      <c r="L19" s="19">
        <v>3.5308073407298864E-2</v>
      </c>
      <c r="M19" s="21"/>
      <c r="N19" s="20"/>
      <c r="O19" s="21"/>
      <c r="P19" s="21"/>
      <c r="Q19" s="2"/>
      <c r="R19" s="20"/>
      <c r="S19" s="2"/>
      <c r="T19" s="20"/>
      <c r="U19" s="2"/>
      <c r="V19" s="20"/>
      <c r="X19" s="20"/>
      <c r="Y19" s="2"/>
      <c r="Z19" s="22"/>
      <c r="AA19" s="2"/>
      <c r="AB19" s="22"/>
      <c r="AD19" s="2"/>
      <c r="AF19" s="23"/>
      <c r="AG19" s="23"/>
    </row>
    <row r="20" spans="2:33" ht="9.9499999999999993" customHeight="1" x14ac:dyDescent="0.25">
      <c r="B20" s="6"/>
      <c r="C20" s="5"/>
      <c r="D20" s="5"/>
      <c r="E20" s="5" t="s">
        <v>92</v>
      </c>
      <c r="F20" s="35" t="s">
        <v>92</v>
      </c>
      <c r="G20" s="6" t="s">
        <v>92</v>
      </c>
      <c r="H20" s="18" t="s">
        <v>92</v>
      </c>
      <c r="I20" s="5" t="s">
        <v>92</v>
      </c>
      <c r="J20" s="24" t="s">
        <v>92</v>
      </c>
      <c r="K20" s="7" t="s">
        <v>92</v>
      </c>
      <c r="L20" s="19" t="s">
        <v>92</v>
      </c>
      <c r="M20" s="21"/>
      <c r="N20" s="20"/>
      <c r="O20" s="21"/>
      <c r="P20" s="21"/>
      <c r="Q20" s="2"/>
      <c r="R20" s="20"/>
      <c r="S20" s="2"/>
      <c r="T20" s="20"/>
      <c r="U20" s="2"/>
      <c r="V20" s="20"/>
      <c r="X20" s="20"/>
      <c r="Y20" s="2"/>
      <c r="Z20" s="22"/>
      <c r="AA20" s="2"/>
      <c r="AB20" s="22"/>
      <c r="AD20" s="2"/>
      <c r="AF20" s="23"/>
      <c r="AG20" s="23"/>
    </row>
    <row r="21" spans="2:33" s="8" customFormat="1" x14ac:dyDescent="0.25">
      <c r="B21" s="43" t="s">
        <v>18</v>
      </c>
      <c r="C21" s="9" t="s">
        <v>7</v>
      </c>
      <c r="D21" s="9" t="s">
        <v>7</v>
      </c>
      <c r="E21" s="9">
        <v>10384</v>
      </c>
      <c r="F21" s="12">
        <v>4.0000000000000001E-3</v>
      </c>
      <c r="G21" s="9">
        <v>244</v>
      </c>
      <c r="H21" s="10">
        <v>0.15803108808290156</v>
      </c>
      <c r="I21" s="9">
        <v>414</v>
      </c>
      <c r="J21" s="12">
        <v>8.1299216464073201E-3</v>
      </c>
      <c r="K21" s="9">
        <v>2803</v>
      </c>
      <c r="L21" s="10">
        <v>9.7794989882073829E-2</v>
      </c>
      <c r="M21" s="15"/>
      <c r="N21" s="14"/>
      <c r="O21" s="15"/>
      <c r="P21" s="15"/>
      <c r="Q21" s="13"/>
      <c r="R21" s="14"/>
      <c r="S21" s="13"/>
      <c r="T21" s="14"/>
      <c r="U21" s="13"/>
      <c r="V21" s="14"/>
      <c r="W21" s="13"/>
      <c r="X21" s="14"/>
      <c r="Y21" s="13"/>
      <c r="Z21" s="16"/>
      <c r="AA21" s="13"/>
      <c r="AB21" s="16"/>
      <c r="AD21" s="13"/>
      <c r="AF21" s="17"/>
      <c r="AG21" s="17"/>
    </row>
    <row r="22" spans="2:33" x14ac:dyDescent="0.25">
      <c r="B22" s="6" t="s">
        <v>19</v>
      </c>
      <c r="C22" s="5" t="s">
        <v>49</v>
      </c>
      <c r="D22" s="19" t="s">
        <v>49</v>
      </c>
      <c r="E22" s="5">
        <v>1600</v>
      </c>
      <c r="F22" s="19">
        <v>6.765493614642558E-4</v>
      </c>
      <c r="G22" s="6">
        <v>49</v>
      </c>
      <c r="H22" s="18">
        <v>3.1735751295336789E-2</v>
      </c>
      <c r="I22" s="5">
        <v>6</v>
      </c>
      <c r="J22" s="29">
        <v>1.1782495139720755E-4</v>
      </c>
      <c r="K22" s="7">
        <v>645</v>
      </c>
      <c r="L22" s="19">
        <v>2.250366338706301E-2</v>
      </c>
      <c r="M22" s="1"/>
      <c r="N22" s="1"/>
      <c r="O22" s="21"/>
      <c r="P22" s="21"/>
      <c r="Q22" s="2"/>
      <c r="R22" s="20"/>
      <c r="S22" s="2"/>
      <c r="T22" s="20"/>
      <c r="U22" s="2"/>
      <c r="V22" s="20"/>
      <c r="X22" s="20"/>
      <c r="AA22" s="2"/>
      <c r="AB22" s="22"/>
      <c r="AD22" s="2"/>
      <c r="AF22" s="23"/>
      <c r="AG22" s="23"/>
    </row>
    <row r="23" spans="2:33" x14ac:dyDescent="0.25">
      <c r="B23" s="6" t="s">
        <v>20</v>
      </c>
      <c r="C23" s="5" t="s">
        <v>49</v>
      </c>
      <c r="D23" s="19" t="s">
        <v>49</v>
      </c>
      <c r="E23" s="5">
        <v>2902</v>
      </c>
      <c r="F23" s="19">
        <v>1.2270914043557939E-3</v>
      </c>
      <c r="G23" s="6">
        <v>66</v>
      </c>
      <c r="H23" s="18">
        <v>4.2746113989637305E-2</v>
      </c>
      <c r="I23" s="5">
        <v>104</v>
      </c>
      <c r="J23" s="19">
        <v>2.0422991575515977E-3</v>
      </c>
      <c r="K23" s="7">
        <v>872</v>
      </c>
      <c r="L23" s="19">
        <v>3.0423557323285187E-2</v>
      </c>
      <c r="M23" s="2"/>
      <c r="N23" s="20"/>
      <c r="O23" s="21"/>
      <c r="P23" s="20"/>
      <c r="Q23" s="2"/>
      <c r="R23" s="20"/>
      <c r="S23" s="2"/>
      <c r="T23" s="20"/>
      <c r="U23" s="2"/>
      <c r="V23" s="20"/>
      <c r="X23" s="20"/>
      <c r="Y23" s="2"/>
      <c r="Z23" s="22"/>
      <c r="AA23" s="2"/>
      <c r="AB23" s="22"/>
      <c r="AD23" s="2"/>
      <c r="AF23" s="23"/>
      <c r="AG23" s="23"/>
    </row>
    <row r="24" spans="2:33" x14ac:dyDescent="0.25">
      <c r="B24" s="6" t="s">
        <v>21</v>
      </c>
      <c r="C24" s="5">
        <v>18012</v>
      </c>
      <c r="D24" s="33">
        <v>5.9108172467815586E-5</v>
      </c>
      <c r="E24" s="5">
        <v>5882</v>
      </c>
      <c r="F24" s="19">
        <v>2.4871645900829704E-3</v>
      </c>
      <c r="G24" s="6">
        <v>129</v>
      </c>
      <c r="H24" s="18">
        <v>8.3549222797927467E-2</v>
      </c>
      <c r="I24" s="5">
        <v>304</v>
      </c>
      <c r="J24" s="19">
        <v>5.9697975374585158E-3</v>
      </c>
      <c r="K24" s="7">
        <v>1286</v>
      </c>
      <c r="L24" s="19">
        <v>4.4867769171725629E-2</v>
      </c>
      <c r="M24" s="2"/>
      <c r="N24" s="20"/>
      <c r="O24" s="21"/>
      <c r="P24" s="21"/>
      <c r="Q24" s="2"/>
      <c r="R24" s="20"/>
      <c r="S24" s="2"/>
      <c r="T24" s="20"/>
      <c r="U24" s="2"/>
      <c r="V24" s="20"/>
      <c r="X24" s="20"/>
      <c r="Y24" s="2"/>
      <c r="Z24" s="22"/>
      <c r="AA24" s="2"/>
      <c r="AB24" s="22"/>
      <c r="AD24" s="2"/>
      <c r="AF24" s="23"/>
      <c r="AG24" s="23"/>
    </row>
    <row r="25" spans="2:33" ht="9.9499999999999993" customHeight="1" x14ac:dyDescent="0.25">
      <c r="B25" s="6"/>
      <c r="C25" s="5"/>
      <c r="D25" s="18"/>
      <c r="E25" s="5" t="s">
        <v>92</v>
      </c>
      <c r="F25" s="18" t="s">
        <v>92</v>
      </c>
      <c r="G25" s="6" t="s">
        <v>92</v>
      </c>
      <c r="H25" s="18" t="s">
        <v>92</v>
      </c>
      <c r="I25" s="5" t="s">
        <v>92</v>
      </c>
      <c r="J25" s="19" t="s">
        <v>92</v>
      </c>
      <c r="K25" s="7" t="s">
        <v>92</v>
      </c>
      <c r="L25" s="19" t="s">
        <v>92</v>
      </c>
      <c r="M25" s="2"/>
      <c r="N25" s="20"/>
      <c r="O25" s="21"/>
      <c r="P25" s="21"/>
      <c r="Q25" s="2"/>
      <c r="R25" s="20"/>
      <c r="S25" s="2"/>
      <c r="T25" s="20"/>
      <c r="U25" s="2"/>
      <c r="V25" s="20"/>
      <c r="X25" s="20"/>
      <c r="Y25" s="2"/>
      <c r="Z25" s="22"/>
      <c r="AA25" s="2"/>
      <c r="AB25" s="22"/>
      <c r="AD25" s="2"/>
      <c r="AF25" s="23"/>
      <c r="AG25" s="23"/>
    </row>
    <row r="26" spans="2:33" s="8" customFormat="1" x14ac:dyDescent="0.25">
      <c r="B26" s="43" t="s">
        <v>22</v>
      </c>
      <c r="C26" s="9">
        <v>5559</v>
      </c>
      <c r="D26" s="12">
        <v>1.8242412322262205E-5</v>
      </c>
      <c r="E26" s="9">
        <v>84033</v>
      </c>
      <c r="F26" s="12">
        <v>3.5532795307453631E-2</v>
      </c>
      <c r="G26" s="9">
        <v>255</v>
      </c>
      <c r="H26" s="10">
        <v>0.16515544041450778</v>
      </c>
      <c r="I26" s="9">
        <v>15765</v>
      </c>
      <c r="J26" s="10">
        <v>0.30958505979616285</v>
      </c>
      <c r="K26" s="9">
        <v>2424</v>
      </c>
      <c r="L26" s="10">
        <v>8.4571907054636797E-2</v>
      </c>
      <c r="M26" s="13"/>
      <c r="N26" s="14"/>
      <c r="O26" s="15"/>
      <c r="P26" s="15"/>
      <c r="Q26" s="13"/>
      <c r="R26" s="14"/>
      <c r="S26" s="13"/>
      <c r="T26" s="14"/>
      <c r="U26" s="13"/>
      <c r="V26" s="14"/>
      <c r="W26" s="13"/>
      <c r="X26" s="14"/>
      <c r="Y26" s="13"/>
      <c r="Z26" s="16"/>
      <c r="AA26" s="13"/>
      <c r="AB26" s="16"/>
      <c r="AD26" s="13"/>
      <c r="AF26" s="17"/>
      <c r="AG26" s="17"/>
    </row>
    <row r="27" spans="2:33" x14ac:dyDescent="0.25">
      <c r="B27" s="6" t="s">
        <v>23</v>
      </c>
      <c r="C27" s="5">
        <v>31</v>
      </c>
      <c r="D27" s="18">
        <v>1.017295884134068E-7</v>
      </c>
      <c r="E27" s="5">
        <v>685</v>
      </c>
      <c r="F27" s="18">
        <v>2.8964769537688452E-4</v>
      </c>
      <c r="G27" s="6">
        <v>29</v>
      </c>
      <c r="H27" s="18">
        <v>1.878238341968912E-2</v>
      </c>
      <c r="I27" s="5">
        <v>5</v>
      </c>
      <c r="J27" s="19">
        <v>9.8187459497672957E-5</v>
      </c>
      <c r="K27" s="7">
        <v>341</v>
      </c>
      <c r="L27" s="19">
        <v>1.1897285604633313E-2</v>
      </c>
      <c r="M27" s="2"/>
      <c r="N27" s="20"/>
      <c r="O27" s="21"/>
      <c r="P27" s="20"/>
      <c r="Q27" s="2"/>
      <c r="R27" s="20"/>
      <c r="S27" s="2"/>
      <c r="T27" s="20"/>
      <c r="U27" s="2"/>
      <c r="V27" s="20"/>
      <c r="X27" s="20"/>
      <c r="Y27" s="2"/>
      <c r="Z27" s="22"/>
      <c r="AA27" s="2"/>
      <c r="AB27" s="22"/>
      <c r="AD27" s="2"/>
      <c r="AF27" s="23"/>
      <c r="AG27" s="23"/>
    </row>
    <row r="28" spans="2:33" x14ac:dyDescent="0.25">
      <c r="B28" s="6" t="s">
        <v>24</v>
      </c>
      <c r="C28" s="5">
        <v>808</v>
      </c>
      <c r="D28" s="29">
        <v>2.6515324980010544E-6</v>
      </c>
      <c r="E28" s="5">
        <v>4965</v>
      </c>
      <c r="F28" s="29">
        <v>2.0994172372937685E-3</v>
      </c>
      <c r="G28" s="6">
        <v>94</v>
      </c>
      <c r="H28" s="18">
        <v>6.0880829015544043E-2</v>
      </c>
      <c r="I28" s="5">
        <v>3088</v>
      </c>
      <c r="J28" s="19">
        <v>6.0640574985762821E-2</v>
      </c>
      <c r="K28" s="7">
        <v>933</v>
      </c>
      <c r="L28" s="19">
        <v>3.2551810759891144E-2</v>
      </c>
      <c r="M28" s="2"/>
      <c r="N28" s="20"/>
      <c r="O28" s="21"/>
      <c r="P28" s="21"/>
      <c r="Q28" s="2"/>
      <c r="R28" s="20"/>
      <c r="S28" s="2"/>
      <c r="T28" s="20"/>
      <c r="U28" s="2"/>
      <c r="V28" s="20"/>
      <c r="X28" s="20"/>
      <c r="Y28" s="2"/>
      <c r="Z28" s="22"/>
      <c r="AA28" s="2"/>
      <c r="AB28" s="22"/>
      <c r="AD28" s="2"/>
      <c r="AF28" s="23"/>
      <c r="AG28" s="23"/>
    </row>
    <row r="29" spans="2:33" x14ac:dyDescent="0.25">
      <c r="B29" s="6" t="s">
        <v>25</v>
      </c>
      <c r="C29" s="5">
        <v>4720</v>
      </c>
      <c r="D29" s="18">
        <v>1.5489150235847746E-5</v>
      </c>
      <c r="E29" s="5">
        <v>78383</v>
      </c>
      <c r="F29" s="18">
        <v>3.3143730374782979E-2</v>
      </c>
      <c r="G29" s="6">
        <v>132</v>
      </c>
      <c r="H29" s="18">
        <v>8.549222797927461E-2</v>
      </c>
      <c r="I29" s="5">
        <v>12672</v>
      </c>
      <c r="J29" s="19">
        <v>0.24884629735090233</v>
      </c>
      <c r="K29" s="7">
        <v>1150</v>
      </c>
      <c r="L29" s="19">
        <v>4.0122810690112344E-2</v>
      </c>
      <c r="M29" s="2"/>
      <c r="N29" s="20"/>
      <c r="O29" s="21"/>
      <c r="P29" s="21"/>
      <c r="Q29" s="2"/>
      <c r="R29" s="20"/>
      <c r="S29" s="2"/>
      <c r="T29" s="20"/>
      <c r="U29" s="2"/>
      <c r="V29" s="20"/>
      <c r="X29" s="20"/>
      <c r="Y29" s="2"/>
      <c r="Z29" s="22"/>
      <c r="AA29" s="2"/>
      <c r="AB29" s="22"/>
      <c r="AD29" s="2"/>
      <c r="AF29" s="23"/>
      <c r="AG29" s="23"/>
    </row>
    <row r="30" spans="2:33" ht="12" customHeight="1" x14ac:dyDescent="0.25">
      <c r="B30" s="6"/>
      <c r="C30" s="5"/>
      <c r="D30" s="18"/>
      <c r="E30" s="5" t="s">
        <v>92</v>
      </c>
      <c r="F30" s="18" t="s">
        <v>92</v>
      </c>
      <c r="G30" s="6" t="s">
        <v>92</v>
      </c>
      <c r="H30" s="18" t="s">
        <v>92</v>
      </c>
      <c r="I30" s="5" t="s">
        <v>92</v>
      </c>
      <c r="J30" s="19" t="s">
        <v>92</v>
      </c>
      <c r="K30" s="7" t="s">
        <v>92</v>
      </c>
      <c r="L30" s="19" t="s">
        <v>92</v>
      </c>
      <c r="M30" s="2"/>
      <c r="N30" s="20"/>
      <c r="O30" s="21"/>
      <c r="P30" s="21"/>
      <c r="Q30" s="2"/>
      <c r="R30" s="20"/>
      <c r="S30" s="2"/>
      <c r="T30" s="20"/>
      <c r="U30" s="2"/>
      <c r="V30" s="20"/>
      <c r="X30" s="20"/>
      <c r="Y30" s="2"/>
      <c r="Z30" s="22"/>
      <c r="AA30" s="2"/>
      <c r="AB30" s="22"/>
      <c r="AD30" s="2"/>
      <c r="AF30" s="23"/>
      <c r="AG30" s="23"/>
    </row>
    <row r="31" spans="2:33" s="8" customFormat="1" x14ac:dyDescent="0.25">
      <c r="B31" s="43" t="s">
        <v>26</v>
      </c>
      <c r="C31" s="9" t="s">
        <v>7</v>
      </c>
      <c r="D31" s="9" t="s">
        <v>7</v>
      </c>
      <c r="E31" s="9">
        <v>3383</v>
      </c>
      <c r="F31" s="34" t="s">
        <v>7</v>
      </c>
      <c r="G31" s="9">
        <v>164</v>
      </c>
      <c r="H31" s="10">
        <v>0.10621761658031088</v>
      </c>
      <c r="I31" s="9">
        <v>8762</v>
      </c>
      <c r="J31" s="10">
        <v>0.17206370402372209</v>
      </c>
      <c r="K31" s="9">
        <v>4552</v>
      </c>
      <c r="L31" s="10">
        <v>0.15881655153164467</v>
      </c>
      <c r="M31" s="13"/>
      <c r="N31" s="14"/>
      <c r="O31" s="15"/>
      <c r="P31" s="15"/>
      <c r="Q31" s="13"/>
      <c r="R31" s="14"/>
      <c r="S31" s="13"/>
      <c r="T31" s="14"/>
      <c r="U31" s="13"/>
      <c r="V31" s="14"/>
      <c r="W31" s="13"/>
      <c r="X31" s="14"/>
      <c r="Y31" s="13"/>
      <c r="Z31" s="16"/>
      <c r="AA31" s="13"/>
      <c r="AB31" s="16"/>
      <c r="AD31" s="13"/>
      <c r="AF31" s="17"/>
      <c r="AG31" s="17"/>
    </row>
    <row r="32" spans="2:33" x14ac:dyDescent="0.25">
      <c r="B32" s="6" t="s">
        <v>27</v>
      </c>
      <c r="C32" s="5">
        <v>62703500</v>
      </c>
      <c r="D32" s="18">
        <v>0.20576778216387268</v>
      </c>
      <c r="E32" s="5">
        <v>1213</v>
      </c>
      <c r="F32" s="18">
        <v>5.1290898466008889E-4</v>
      </c>
      <c r="G32" s="6">
        <v>29</v>
      </c>
      <c r="H32" s="18">
        <v>1.878238341968912E-2</v>
      </c>
      <c r="I32" s="5">
        <v>1247</v>
      </c>
      <c r="J32" s="19">
        <v>2.4487952398719634E-2</v>
      </c>
      <c r="K32" s="7">
        <v>586</v>
      </c>
      <c r="L32" s="19">
        <v>2.0445188751657246E-2</v>
      </c>
      <c r="M32" s="2"/>
      <c r="N32" s="20"/>
      <c r="O32" s="21"/>
      <c r="P32" s="21"/>
      <c r="Q32" s="2"/>
      <c r="R32" s="20"/>
      <c r="S32" s="2"/>
      <c r="T32" s="20"/>
      <c r="U32" s="2"/>
      <c r="V32" s="20"/>
      <c r="X32" s="20"/>
      <c r="Y32" s="2"/>
      <c r="Z32" s="22"/>
      <c r="AA32" s="2"/>
      <c r="AB32" s="22"/>
      <c r="AD32" s="2"/>
      <c r="AF32" s="23"/>
      <c r="AG32" s="23"/>
    </row>
    <row r="33" spans="2:33" x14ac:dyDescent="0.25">
      <c r="B33" s="6" t="s">
        <v>28</v>
      </c>
      <c r="C33" s="5" t="s">
        <v>49</v>
      </c>
      <c r="D33" s="5" t="s">
        <v>49</v>
      </c>
      <c r="E33" s="5" t="s">
        <v>49</v>
      </c>
      <c r="F33" s="35" t="s">
        <v>49</v>
      </c>
      <c r="G33" s="6">
        <v>66</v>
      </c>
      <c r="H33" s="18">
        <v>4.2746113989637305E-2</v>
      </c>
      <c r="I33" s="5">
        <v>2142</v>
      </c>
      <c r="J33" s="19">
        <v>4.2063507648803095E-2</v>
      </c>
      <c r="K33" s="7">
        <v>2622</v>
      </c>
      <c r="L33" s="19">
        <v>9.1480008373456143E-2</v>
      </c>
      <c r="M33" s="2"/>
      <c r="N33" s="20"/>
      <c r="O33" s="21"/>
      <c r="P33" s="21"/>
      <c r="Q33" s="2"/>
      <c r="R33" s="20"/>
      <c r="S33" s="2"/>
      <c r="T33" s="20"/>
      <c r="U33" s="2"/>
      <c r="V33" s="20"/>
      <c r="X33" s="20"/>
      <c r="Y33" s="2"/>
      <c r="Z33" s="22"/>
      <c r="AA33" s="2"/>
      <c r="AB33" s="22"/>
      <c r="AD33" s="2"/>
      <c r="AF33" s="23"/>
      <c r="AG33" s="23"/>
    </row>
    <row r="34" spans="2:33" x14ac:dyDescent="0.25">
      <c r="B34" s="6" t="s">
        <v>29</v>
      </c>
      <c r="C34" s="5">
        <v>4665000</v>
      </c>
      <c r="D34" s="18">
        <v>1.5308662256404603E-2</v>
      </c>
      <c r="E34" s="5">
        <v>334</v>
      </c>
      <c r="F34" s="18">
        <v>1.412296792056634E-4</v>
      </c>
      <c r="G34" s="6">
        <v>13</v>
      </c>
      <c r="H34" s="18">
        <v>8.4196891191709849E-3</v>
      </c>
      <c r="I34" s="5">
        <v>3488</v>
      </c>
      <c r="J34" s="19">
        <v>6.8495571745576661E-2</v>
      </c>
      <c r="K34" s="7">
        <v>360</v>
      </c>
      <c r="L34" s="19">
        <v>1.2560184216035169E-2</v>
      </c>
      <c r="M34" s="2"/>
      <c r="N34" s="20"/>
      <c r="O34" s="21"/>
      <c r="P34" s="21"/>
      <c r="Q34" s="2"/>
      <c r="R34" s="20"/>
      <c r="S34" s="2"/>
      <c r="T34" s="20"/>
      <c r="U34" s="2"/>
      <c r="V34" s="20"/>
      <c r="X34" s="20"/>
      <c r="Y34" s="2"/>
      <c r="Z34" s="22"/>
      <c r="AA34" s="2"/>
      <c r="AB34" s="22"/>
      <c r="AD34" s="2"/>
      <c r="AF34" s="23"/>
      <c r="AG34" s="23"/>
    </row>
    <row r="35" spans="2:33" x14ac:dyDescent="0.25">
      <c r="B35" s="6" t="s">
        <v>30</v>
      </c>
      <c r="C35" s="5">
        <v>21789292</v>
      </c>
      <c r="D35" s="18">
        <v>7.1503732483210888E-2</v>
      </c>
      <c r="E35" s="5">
        <v>1360</v>
      </c>
      <c r="F35" s="18">
        <v>5.7506695724461739E-4</v>
      </c>
      <c r="G35" s="6">
        <v>36</v>
      </c>
      <c r="H35" s="18">
        <v>2.3316062176165803E-2</v>
      </c>
      <c r="I35" s="5">
        <v>1193</v>
      </c>
      <c r="J35" s="19">
        <v>2.3427527836144768E-2</v>
      </c>
      <c r="K35" s="7">
        <v>691</v>
      </c>
      <c r="L35" s="19">
        <v>2.4108575814667504E-2</v>
      </c>
      <c r="M35" s="2"/>
      <c r="N35" s="20"/>
      <c r="O35" s="21"/>
      <c r="P35" s="21"/>
      <c r="Q35" s="2"/>
      <c r="R35" s="20"/>
      <c r="S35" s="2"/>
      <c r="T35" s="20"/>
      <c r="U35" s="2"/>
      <c r="V35" s="20"/>
      <c r="X35" s="20"/>
      <c r="AA35" s="2"/>
      <c r="AB35" s="22"/>
      <c r="AD35" s="2"/>
      <c r="AF35" s="17"/>
      <c r="AG35" s="23"/>
    </row>
    <row r="36" spans="2:33" x14ac:dyDescent="0.25">
      <c r="B36" s="6" t="s">
        <v>31</v>
      </c>
      <c r="C36" s="5">
        <v>9333120</v>
      </c>
      <c r="D36" s="18">
        <v>3.0627563103643073E-2</v>
      </c>
      <c r="E36" s="5">
        <v>476</v>
      </c>
      <c r="F36" s="18">
        <v>2.0127343503561609E-4</v>
      </c>
      <c r="G36" s="6">
        <v>20</v>
      </c>
      <c r="H36" s="18">
        <v>1.2953367875647668E-2</v>
      </c>
      <c r="I36" s="5">
        <v>692</v>
      </c>
      <c r="J36" s="19">
        <v>1.3589144394477937E-2</v>
      </c>
      <c r="K36" s="7">
        <v>293</v>
      </c>
      <c r="L36" s="19">
        <v>1.0222594375828623E-2</v>
      </c>
      <c r="M36" s="2"/>
      <c r="N36" s="20"/>
      <c r="O36" s="21"/>
      <c r="P36" s="21"/>
      <c r="Q36" s="2"/>
      <c r="R36" s="20"/>
      <c r="S36" s="2"/>
      <c r="T36" s="20"/>
      <c r="U36" s="2"/>
      <c r="V36" s="20"/>
      <c r="X36" s="20"/>
      <c r="Y36" s="2"/>
      <c r="Z36" s="22"/>
      <c r="AA36" s="2"/>
      <c r="AB36" s="22"/>
      <c r="AD36" s="2"/>
      <c r="AF36" s="23"/>
      <c r="AG36" s="23"/>
    </row>
    <row r="37" spans="2:33" ht="12" customHeight="1" x14ac:dyDescent="0.25">
      <c r="B37" s="6"/>
      <c r="C37" s="5"/>
      <c r="D37" s="18"/>
      <c r="E37" s="5" t="s">
        <v>92</v>
      </c>
      <c r="F37" s="18" t="s">
        <v>92</v>
      </c>
      <c r="G37" s="6" t="s">
        <v>92</v>
      </c>
      <c r="H37" s="18" t="s">
        <v>92</v>
      </c>
      <c r="I37" s="5"/>
      <c r="J37" s="19"/>
      <c r="K37" s="7" t="s">
        <v>92</v>
      </c>
      <c r="L37" s="19" t="s">
        <v>92</v>
      </c>
      <c r="M37" s="2"/>
      <c r="N37" s="20"/>
      <c r="O37" s="21"/>
      <c r="P37" s="21"/>
      <c r="Q37" s="2"/>
      <c r="R37" s="20"/>
      <c r="S37" s="2"/>
      <c r="T37" s="20"/>
      <c r="U37" s="2"/>
      <c r="V37" s="20"/>
      <c r="X37" s="20"/>
      <c r="Y37" s="2"/>
      <c r="Z37" s="22"/>
      <c r="AA37" s="2"/>
      <c r="AB37" s="22"/>
      <c r="AD37" s="2"/>
      <c r="AF37" s="23"/>
      <c r="AG37" s="23"/>
    </row>
    <row r="38" spans="2:33" s="8" customFormat="1" x14ac:dyDescent="0.25">
      <c r="B38" s="43" t="s">
        <v>32</v>
      </c>
      <c r="C38" s="9">
        <v>205671367</v>
      </c>
      <c r="D38" s="10">
        <v>0.67493108107524957</v>
      </c>
      <c r="E38" s="9">
        <v>1037</v>
      </c>
      <c r="F38" s="34" t="s">
        <v>7</v>
      </c>
      <c r="G38" s="9">
        <v>58</v>
      </c>
      <c r="H38" s="10">
        <v>3.756476683937824E-2</v>
      </c>
      <c r="I38" s="9" t="s">
        <v>7</v>
      </c>
      <c r="J38" s="9" t="s">
        <v>7</v>
      </c>
      <c r="K38" s="9">
        <v>1306</v>
      </c>
      <c r="L38" s="10">
        <v>4.5565557183727581E-2</v>
      </c>
      <c r="M38" s="13"/>
      <c r="N38" s="14"/>
      <c r="O38" s="15"/>
      <c r="P38" s="15"/>
      <c r="Q38" s="13"/>
      <c r="R38" s="14"/>
      <c r="S38" s="13"/>
      <c r="T38" s="14"/>
      <c r="U38" s="13"/>
      <c r="V38" s="14"/>
      <c r="W38" s="13"/>
      <c r="X38" s="14"/>
      <c r="Y38" s="13"/>
      <c r="Z38" s="16"/>
      <c r="AA38" s="13"/>
      <c r="AB38" s="16"/>
      <c r="AD38" s="13"/>
      <c r="AF38" s="17"/>
      <c r="AG38" s="17"/>
    </row>
    <row r="39" spans="2:33" x14ac:dyDescent="0.25">
      <c r="B39" s="6" t="s">
        <v>33</v>
      </c>
      <c r="C39" s="5">
        <v>29388301</v>
      </c>
      <c r="D39" s="18">
        <v>9.644063757739714E-2</v>
      </c>
      <c r="E39" s="5">
        <v>285</v>
      </c>
      <c r="F39" s="18">
        <v>1.2051035501082056E-4</v>
      </c>
      <c r="G39" s="6">
        <v>15</v>
      </c>
      <c r="H39" s="18">
        <v>9.7150259067357511E-3</v>
      </c>
      <c r="I39" s="5" t="s">
        <v>9</v>
      </c>
      <c r="J39" s="24" t="s">
        <v>9</v>
      </c>
      <c r="K39" s="7">
        <v>111</v>
      </c>
      <c r="L39" s="19">
        <v>3.8727234666108435E-3</v>
      </c>
      <c r="M39" s="2"/>
      <c r="N39" s="20"/>
      <c r="O39" s="21"/>
      <c r="P39" s="21"/>
      <c r="Q39" s="2"/>
      <c r="R39" s="20"/>
      <c r="S39" s="2"/>
      <c r="T39" s="20"/>
      <c r="U39" s="2"/>
      <c r="V39" s="20"/>
      <c r="X39" s="20"/>
      <c r="Y39" s="2"/>
      <c r="Z39" s="22"/>
      <c r="AA39" s="2"/>
      <c r="AB39" s="22"/>
      <c r="AD39" s="2"/>
      <c r="AF39" s="23"/>
      <c r="AG39" s="23"/>
    </row>
    <row r="40" spans="2:33" x14ac:dyDescent="0.25">
      <c r="B40" s="6" t="s">
        <v>34</v>
      </c>
      <c r="C40" s="5">
        <v>63651156</v>
      </c>
      <c r="D40" s="18">
        <v>0.20887760973927577</v>
      </c>
      <c r="E40" s="5" t="s">
        <v>49</v>
      </c>
      <c r="F40" s="19" t="s">
        <v>49</v>
      </c>
      <c r="G40" s="6">
        <v>8</v>
      </c>
      <c r="H40" s="18">
        <v>5.1813471502590676E-3</v>
      </c>
      <c r="I40" s="5" t="s">
        <v>9</v>
      </c>
      <c r="J40" s="24" t="s">
        <v>9</v>
      </c>
      <c r="K40" s="7">
        <v>82</v>
      </c>
      <c r="L40" s="19">
        <v>2.8609308492080106E-3</v>
      </c>
      <c r="M40" s="2"/>
      <c r="N40" s="20"/>
      <c r="O40" s="21"/>
      <c r="P40" s="20"/>
      <c r="Q40" s="2"/>
      <c r="R40" s="20"/>
      <c r="S40" s="2"/>
      <c r="T40" s="20"/>
      <c r="U40" s="2"/>
      <c r="V40" s="20"/>
      <c r="X40" s="20"/>
      <c r="Y40" s="2"/>
      <c r="Z40" s="22"/>
      <c r="AA40" s="2"/>
      <c r="AB40" s="22"/>
      <c r="AD40" s="2"/>
      <c r="AF40" s="23"/>
      <c r="AG40" s="23"/>
    </row>
    <row r="41" spans="2:33" x14ac:dyDescent="0.25">
      <c r="B41" s="6" t="s">
        <v>35</v>
      </c>
      <c r="C41" s="5">
        <v>57122282</v>
      </c>
      <c r="D41" s="18">
        <v>0.1874524592611147</v>
      </c>
      <c r="E41" s="5">
        <v>752</v>
      </c>
      <c r="F41" s="19">
        <v>3.1797819988820024E-4</v>
      </c>
      <c r="G41" s="6">
        <v>22</v>
      </c>
      <c r="H41" s="18">
        <v>1.4248704663212436E-2</v>
      </c>
      <c r="I41" s="5" t="s">
        <v>7</v>
      </c>
      <c r="J41" s="24" t="s">
        <v>7</v>
      </c>
      <c r="K41" s="7">
        <v>778</v>
      </c>
      <c r="L41" s="19">
        <v>2.7143953666876004E-2</v>
      </c>
      <c r="M41" s="2"/>
      <c r="N41" s="20"/>
      <c r="O41" s="21"/>
      <c r="P41" s="21"/>
      <c r="Q41" s="2"/>
      <c r="R41" s="20"/>
      <c r="S41" s="2"/>
      <c r="T41" s="20"/>
      <c r="U41" s="2"/>
      <c r="V41" s="20"/>
      <c r="X41" s="20"/>
      <c r="Y41" s="2"/>
      <c r="Z41" s="22"/>
      <c r="AA41" s="2"/>
      <c r="AB41" s="22"/>
      <c r="AD41" s="2"/>
      <c r="AF41" s="23"/>
      <c r="AG41" s="23"/>
    </row>
    <row r="42" spans="2:33" x14ac:dyDescent="0.25">
      <c r="B42" s="39" t="s">
        <v>36</v>
      </c>
      <c r="C42" s="36">
        <v>55509628</v>
      </c>
      <c r="D42" s="37">
        <v>0.18216037449746197</v>
      </c>
      <c r="E42" s="36" t="s">
        <v>49</v>
      </c>
      <c r="F42" s="38" t="s">
        <v>49</v>
      </c>
      <c r="G42" s="39">
        <v>13</v>
      </c>
      <c r="H42" s="37">
        <v>8.4196891191709849E-3</v>
      </c>
      <c r="I42" s="36" t="s">
        <v>7</v>
      </c>
      <c r="J42" s="40" t="s">
        <v>7</v>
      </c>
      <c r="K42" s="41">
        <v>335</v>
      </c>
      <c r="L42" s="38">
        <v>1.1687949201032726E-2</v>
      </c>
      <c r="M42" s="2"/>
      <c r="N42" s="20"/>
      <c r="O42" s="21"/>
      <c r="P42" s="21"/>
      <c r="Q42" s="2"/>
      <c r="R42" s="20"/>
      <c r="S42" s="2"/>
      <c r="T42" s="20"/>
      <c r="U42" s="2"/>
      <c r="V42" s="20"/>
      <c r="X42" s="20"/>
      <c r="AA42" s="2"/>
      <c r="AB42" s="22"/>
      <c r="AD42" s="2"/>
      <c r="AF42" s="23"/>
      <c r="AG42" s="23"/>
    </row>
    <row r="43" spans="2:33" ht="3" customHeight="1" x14ac:dyDescent="0.25">
      <c r="C43" s="2"/>
      <c r="K43" s="2"/>
    </row>
    <row r="44" spans="2:33" x14ac:dyDescent="0.25">
      <c r="B44" t="s">
        <v>98</v>
      </c>
      <c r="C44" s="2"/>
      <c r="K44" s="2"/>
    </row>
    <row r="45" spans="2:33" x14ac:dyDescent="0.25">
      <c r="B45" t="s">
        <v>97</v>
      </c>
      <c r="K45" s="2"/>
    </row>
    <row r="46" spans="2:33" x14ac:dyDescent="0.25">
      <c r="K46" s="2"/>
    </row>
    <row r="47" spans="2:33" x14ac:dyDescent="0.25">
      <c r="K47" s="2"/>
    </row>
    <row r="48" spans="2:33" x14ac:dyDescent="0.25">
      <c r="K48" s="25"/>
    </row>
    <row r="49" spans="11:11" x14ac:dyDescent="0.25">
      <c r="K49" s="25"/>
    </row>
    <row r="50" spans="11:11" x14ac:dyDescent="0.25">
      <c r="K50" s="26"/>
    </row>
  </sheetData>
  <mergeCells count="4">
    <mergeCell ref="B2:L2"/>
    <mergeCell ref="C4:H4"/>
    <mergeCell ref="I4:J4"/>
    <mergeCell ref="K4:L4"/>
  </mergeCells>
  <conditionalFormatting sqref="AF5:AF42">
    <cfRule type="top10" dxfId="0" priority="8" rank="1"/>
  </conditionalFormatting>
  <pageMargins left="0.45" right="0.45" top="0.5" bottom="0.25" header="0" footer="0"/>
  <pageSetup scale="8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1"/>
  <sheetViews>
    <sheetView workbookViewId="0">
      <selection sqref="A1:XFD1048576"/>
    </sheetView>
  </sheetViews>
  <sheetFormatPr defaultRowHeight="15" x14ac:dyDescent="0.25"/>
  <cols>
    <col min="4" max="4" width="10" bestFit="1" customWidth="1"/>
    <col min="5" max="5" width="7.42578125" customWidth="1"/>
    <col min="6" max="6" width="8.5703125" customWidth="1"/>
    <col min="11" max="11" width="5.7109375" customWidth="1"/>
    <col min="17" max="17" width="9.7109375" customWidth="1"/>
  </cols>
  <sheetData>
    <row r="2" spans="1:17" x14ac:dyDescent="0.25">
      <c r="A2" t="s">
        <v>40</v>
      </c>
      <c r="B2" t="s">
        <v>41</v>
      </c>
      <c r="C2" t="s">
        <v>42</v>
      </c>
      <c r="D2">
        <v>2012</v>
      </c>
      <c r="G2" t="s">
        <v>43</v>
      </c>
      <c r="H2" t="s">
        <v>44</v>
      </c>
      <c r="I2" t="s">
        <v>45</v>
      </c>
      <c r="J2" t="s">
        <v>46</v>
      </c>
    </row>
    <row r="3" spans="1:17" x14ac:dyDescent="0.25">
      <c r="A3">
        <v>1</v>
      </c>
      <c r="B3">
        <v>24</v>
      </c>
      <c r="C3" t="s">
        <v>5</v>
      </c>
      <c r="D3">
        <v>1544</v>
      </c>
      <c r="E3" s="28">
        <f t="shared" ref="E3:E45" si="0">IF(OR(D3=" (D)",D3=""),D3,D3/$D$3)</f>
        <v>1</v>
      </c>
      <c r="G3" t="s">
        <v>47</v>
      </c>
      <c r="H3">
        <v>1</v>
      </c>
      <c r="I3">
        <f>IF(ISNA(VLOOKUP(G3,$O$3:$Q$25,3,FALSE)),0,(VLOOKUP(G3,$O$3:$Q$25,3,FALSE)))</f>
        <v>29</v>
      </c>
      <c r="J3">
        <f t="shared" ref="J3:J25" si="1">IF(I3=" (D)",I3,I3/1000)</f>
        <v>2.9000000000000001E-2</v>
      </c>
      <c r="L3" t="s">
        <v>48</v>
      </c>
      <c r="M3">
        <v>19</v>
      </c>
      <c r="N3">
        <f>IF(ISNA(VLOOKUP(L3,$O$3:$Q$25,3,FALSE)),0,(VLOOKUP(L3,$O$3:$Q$25,3,FALSE)))</f>
        <v>15</v>
      </c>
      <c r="O3" t="s">
        <v>48</v>
      </c>
      <c r="P3">
        <v>45</v>
      </c>
      <c r="Q3">
        <v>15</v>
      </c>
    </row>
    <row r="4" spans="1:17" x14ac:dyDescent="0.25">
      <c r="A4">
        <v>2</v>
      </c>
      <c r="D4" t="s">
        <v>92</v>
      </c>
      <c r="E4" s="28" t="str">
        <f t="shared" si="0"/>
        <v/>
      </c>
      <c r="G4" t="s">
        <v>50</v>
      </c>
      <c r="H4">
        <v>3</v>
      </c>
      <c r="I4">
        <f t="shared" ref="I4:I25" si="2">IF(ISNA(VLOOKUP(G4,$O$3:$Q$25,3,FALSE)),0,(VLOOKUP(G4,$O$3:$Q$25,3,FALSE)))</f>
        <v>59</v>
      </c>
      <c r="J4">
        <f t="shared" si="1"/>
        <v>5.8999999999999997E-2</v>
      </c>
      <c r="L4" t="s">
        <v>51</v>
      </c>
      <c r="M4">
        <v>39</v>
      </c>
      <c r="N4">
        <f t="shared" ref="N4:N25" si="3">IF(ISNA(VLOOKUP(L4,$O$3:$Q$25,3,FALSE)),0,(VLOOKUP(L4,$O$3:$Q$25,3,FALSE)))</f>
        <v>8</v>
      </c>
      <c r="O4" t="s">
        <v>51</v>
      </c>
      <c r="P4">
        <v>47</v>
      </c>
      <c r="Q4">
        <v>8</v>
      </c>
    </row>
    <row r="5" spans="1:17" x14ac:dyDescent="0.25">
      <c r="A5">
        <v>3</v>
      </c>
      <c r="C5" t="s">
        <v>6</v>
      </c>
      <c r="D5">
        <f>SUM(D7:D12)</f>
        <v>465</v>
      </c>
      <c r="E5" s="28">
        <f t="shared" si="0"/>
        <v>0.30116580310880831</v>
      </c>
      <c r="G5" t="s">
        <v>52</v>
      </c>
      <c r="H5">
        <v>5</v>
      </c>
      <c r="I5">
        <f t="shared" si="2"/>
        <v>89</v>
      </c>
      <c r="J5">
        <f t="shared" si="1"/>
        <v>8.8999999999999996E-2</v>
      </c>
      <c r="L5" t="s">
        <v>53</v>
      </c>
      <c r="M5">
        <v>45</v>
      </c>
      <c r="N5">
        <f t="shared" si="3"/>
        <v>22</v>
      </c>
      <c r="O5" t="s">
        <v>53</v>
      </c>
      <c r="P5">
        <v>5</v>
      </c>
      <c r="Q5">
        <v>22</v>
      </c>
    </row>
    <row r="6" spans="1:17" x14ac:dyDescent="0.25">
      <c r="A6">
        <v>4</v>
      </c>
      <c r="D6" t="s">
        <v>92</v>
      </c>
      <c r="E6" s="28" t="str">
        <f t="shared" si="0"/>
        <v/>
      </c>
      <c r="G6" t="s">
        <v>54</v>
      </c>
      <c r="H6">
        <v>9</v>
      </c>
      <c r="I6">
        <f t="shared" si="2"/>
        <v>49</v>
      </c>
      <c r="J6">
        <f t="shared" si="1"/>
        <v>4.9000000000000002E-2</v>
      </c>
      <c r="L6" t="s">
        <v>55</v>
      </c>
      <c r="M6">
        <v>47</v>
      </c>
      <c r="N6">
        <f t="shared" si="3"/>
        <v>13</v>
      </c>
      <c r="O6" t="s">
        <v>55</v>
      </c>
      <c r="P6">
        <v>13</v>
      </c>
      <c r="Q6" s="2">
        <v>13</v>
      </c>
    </row>
    <row r="7" spans="1:17" x14ac:dyDescent="0.25">
      <c r="A7">
        <v>5</v>
      </c>
      <c r="B7">
        <v>24003</v>
      </c>
      <c r="C7" t="s">
        <v>56</v>
      </c>
      <c r="D7">
        <v>59</v>
      </c>
      <c r="E7" s="28">
        <f t="shared" si="0"/>
        <v>3.8212435233160619E-2</v>
      </c>
      <c r="G7" t="s">
        <v>57</v>
      </c>
      <c r="H7">
        <v>11</v>
      </c>
      <c r="I7">
        <f t="shared" si="2"/>
        <v>29</v>
      </c>
      <c r="J7">
        <f t="shared" si="1"/>
        <v>2.9000000000000001E-2</v>
      </c>
      <c r="L7" t="s">
        <v>52</v>
      </c>
      <c r="M7">
        <v>5</v>
      </c>
      <c r="N7">
        <f t="shared" si="3"/>
        <v>89</v>
      </c>
      <c r="O7" t="s">
        <v>52</v>
      </c>
      <c r="P7">
        <v>21</v>
      </c>
      <c r="Q7" s="2">
        <v>89</v>
      </c>
    </row>
    <row r="8" spans="1:17" x14ac:dyDescent="0.25">
      <c r="A8">
        <v>6</v>
      </c>
      <c r="B8">
        <v>24005</v>
      </c>
      <c r="C8" t="s">
        <v>58</v>
      </c>
      <c r="D8">
        <v>89</v>
      </c>
      <c r="E8" s="28">
        <f t="shared" si="0"/>
        <v>5.7642487046632121E-2</v>
      </c>
      <c r="G8" t="s">
        <v>59</v>
      </c>
      <c r="H8">
        <v>13</v>
      </c>
      <c r="I8">
        <f t="shared" si="2"/>
        <v>180</v>
      </c>
      <c r="J8">
        <f t="shared" si="1"/>
        <v>0.18</v>
      </c>
      <c r="L8" t="s">
        <v>59</v>
      </c>
      <c r="M8">
        <v>13</v>
      </c>
      <c r="N8">
        <f t="shared" si="3"/>
        <v>180</v>
      </c>
      <c r="O8" t="s">
        <v>59</v>
      </c>
      <c r="P8">
        <v>25</v>
      </c>
      <c r="Q8" s="2">
        <v>180</v>
      </c>
    </row>
    <row r="9" spans="1:17" x14ac:dyDescent="0.25">
      <c r="A9">
        <v>7</v>
      </c>
      <c r="B9">
        <v>24013</v>
      </c>
      <c r="C9" t="s">
        <v>60</v>
      </c>
      <c r="D9">
        <v>180</v>
      </c>
      <c r="E9" s="28">
        <f t="shared" si="0"/>
        <v>0.11658031088082901</v>
      </c>
      <c r="G9" t="s">
        <v>61</v>
      </c>
      <c r="H9">
        <v>15</v>
      </c>
      <c r="I9">
        <f t="shared" si="2"/>
        <v>66</v>
      </c>
      <c r="J9">
        <f t="shared" si="1"/>
        <v>6.6000000000000003E-2</v>
      </c>
      <c r="L9" t="s">
        <v>62</v>
      </c>
      <c r="M9">
        <v>21</v>
      </c>
      <c r="N9">
        <f t="shared" si="3"/>
        <v>211</v>
      </c>
      <c r="O9" t="s">
        <v>62</v>
      </c>
      <c r="P9">
        <v>27</v>
      </c>
      <c r="Q9">
        <v>211</v>
      </c>
    </row>
    <row r="10" spans="1:17" x14ac:dyDescent="0.25">
      <c r="A10">
        <v>8</v>
      </c>
      <c r="B10">
        <v>24025</v>
      </c>
      <c r="C10" t="s">
        <v>63</v>
      </c>
      <c r="D10">
        <v>99</v>
      </c>
      <c r="E10" s="28">
        <f t="shared" si="0"/>
        <v>6.4119170984455964E-2</v>
      </c>
      <c r="G10" t="s">
        <v>64</v>
      </c>
      <c r="H10">
        <v>17</v>
      </c>
      <c r="I10">
        <f t="shared" si="2"/>
        <v>66</v>
      </c>
      <c r="J10">
        <f t="shared" si="1"/>
        <v>6.6000000000000003E-2</v>
      </c>
      <c r="L10" t="s">
        <v>65</v>
      </c>
      <c r="M10">
        <v>25</v>
      </c>
      <c r="N10">
        <f t="shared" si="3"/>
        <v>99</v>
      </c>
      <c r="O10" t="s">
        <v>65</v>
      </c>
      <c r="P10">
        <v>31</v>
      </c>
      <c r="Q10">
        <v>99</v>
      </c>
    </row>
    <row r="11" spans="1:17" x14ac:dyDescent="0.25">
      <c r="A11">
        <v>9</v>
      </c>
      <c r="B11">
        <v>24027</v>
      </c>
      <c r="C11" t="s">
        <v>66</v>
      </c>
      <c r="D11">
        <v>38</v>
      </c>
      <c r="E11" s="28">
        <f t="shared" si="0"/>
        <v>2.4611398963730571E-2</v>
      </c>
      <c r="G11" t="s">
        <v>48</v>
      </c>
      <c r="H11">
        <v>19</v>
      </c>
      <c r="I11">
        <f t="shared" si="2"/>
        <v>15</v>
      </c>
      <c r="J11">
        <f t="shared" si="1"/>
        <v>1.4999999999999999E-2</v>
      </c>
      <c r="L11" t="s">
        <v>67</v>
      </c>
      <c r="M11">
        <v>27</v>
      </c>
      <c r="N11">
        <f t="shared" si="3"/>
        <v>38</v>
      </c>
      <c r="O11" t="s">
        <v>67</v>
      </c>
      <c r="P11">
        <v>43</v>
      </c>
      <c r="Q11" s="2">
        <v>38</v>
      </c>
    </row>
    <row r="12" spans="1:17" x14ac:dyDescent="0.25">
      <c r="A12">
        <v>10</v>
      </c>
      <c r="B12">
        <v>24510</v>
      </c>
      <c r="C12" t="s">
        <v>68</v>
      </c>
      <c r="D12" t="s">
        <v>69</v>
      </c>
      <c r="E12" s="28" t="e">
        <f t="shared" si="0"/>
        <v>#VALUE!</v>
      </c>
      <c r="G12" t="s">
        <v>62</v>
      </c>
      <c r="H12">
        <v>21</v>
      </c>
      <c r="I12">
        <f t="shared" si="2"/>
        <v>211</v>
      </c>
      <c r="J12">
        <f t="shared" si="1"/>
        <v>0.21099999999999999</v>
      </c>
      <c r="L12" t="s">
        <v>70</v>
      </c>
      <c r="M12">
        <v>31</v>
      </c>
      <c r="N12">
        <f t="shared" si="3"/>
        <v>93</v>
      </c>
      <c r="O12" t="s">
        <v>70</v>
      </c>
      <c r="P12">
        <v>3</v>
      </c>
      <c r="Q12">
        <v>93</v>
      </c>
    </row>
    <row r="13" spans="1:17" x14ac:dyDescent="0.25">
      <c r="A13">
        <v>11</v>
      </c>
      <c r="D13" t="s">
        <v>92</v>
      </c>
      <c r="E13" s="28" t="str">
        <f t="shared" si="0"/>
        <v/>
      </c>
      <c r="G13" t="s">
        <v>71</v>
      </c>
      <c r="H13">
        <v>23</v>
      </c>
      <c r="I13">
        <f t="shared" si="2"/>
        <v>94</v>
      </c>
      <c r="J13">
        <f t="shared" si="1"/>
        <v>9.4E-2</v>
      </c>
      <c r="L13" t="s">
        <v>72</v>
      </c>
      <c r="M13">
        <v>43</v>
      </c>
      <c r="N13">
        <f t="shared" si="3"/>
        <v>132</v>
      </c>
      <c r="O13" t="s">
        <v>72</v>
      </c>
      <c r="P13">
        <v>9</v>
      </c>
      <c r="Q13">
        <v>132</v>
      </c>
    </row>
    <row r="14" spans="1:17" x14ac:dyDescent="0.25">
      <c r="A14">
        <v>12</v>
      </c>
      <c r="C14" t="s">
        <v>14</v>
      </c>
      <c r="D14">
        <f>SUM(D16:D18)</f>
        <v>358</v>
      </c>
      <c r="E14" s="28">
        <f t="shared" si="0"/>
        <v>0.23186528497409326</v>
      </c>
      <c r="G14" t="s">
        <v>65</v>
      </c>
      <c r="H14">
        <v>25</v>
      </c>
      <c r="I14">
        <f t="shared" si="2"/>
        <v>99</v>
      </c>
      <c r="J14">
        <f t="shared" si="1"/>
        <v>9.9000000000000005E-2</v>
      </c>
      <c r="L14" t="s">
        <v>50</v>
      </c>
      <c r="M14">
        <v>3</v>
      </c>
      <c r="N14">
        <f t="shared" si="3"/>
        <v>59</v>
      </c>
      <c r="O14" t="s">
        <v>50</v>
      </c>
      <c r="P14">
        <v>17</v>
      </c>
      <c r="Q14">
        <v>59</v>
      </c>
    </row>
    <row r="15" spans="1:17" x14ac:dyDescent="0.25">
      <c r="A15">
        <v>13</v>
      </c>
      <c r="D15" t="s">
        <v>92</v>
      </c>
      <c r="E15" s="28" t="str">
        <f t="shared" si="0"/>
        <v/>
      </c>
      <c r="G15" t="s">
        <v>67</v>
      </c>
      <c r="H15">
        <v>27</v>
      </c>
      <c r="I15">
        <f t="shared" si="2"/>
        <v>38</v>
      </c>
      <c r="J15">
        <f t="shared" si="1"/>
        <v>3.7999999999999999E-2</v>
      </c>
      <c r="L15" t="s">
        <v>54</v>
      </c>
      <c r="M15">
        <v>9</v>
      </c>
      <c r="N15">
        <f t="shared" si="3"/>
        <v>49</v>
      </c>
      <c r="O15" t="s">
        <v>54</v>
      </c>
      <c r="P15">
        <v>33</v>
      </c>
      <c r="Q15">
        <v>49</v>
      </c>
    </row>
    <row r="16" spans="1:17" x14ac:dyDescent="0.25">
      <c r="A16">
        <v>14</v>
      </c>
      <c r="B16">
        <v>24021</v>
      </c>
      <c r="C16" t="s">
        <v>73</v>
      </c>
      <c r="D16">
        <v>211</v>
      </c>
      <c r="E16" s="28">
        <f t="shared" si="0"/>
        <v>0.13665803108808292</v>
      </c>
      <c r="G16" t="s">
        <v>74</v>
      </c>
      <c r="H16">
        <v>29</v>
      </c>
      <c r="I16">
        <f t="shared" si="2"/>
        <v>13</v>
      </c>
      <c r="J16">
        <f t="shared" si="1"/>
        <v>1.2999999999999999E-2</v>
      </c>
      <c r="L16" t="s">
        <v>64</v>
      </c>
      <c r="M16">
        <v>17</v>
      </c>
      <c r="N16">
        <f t="shared" si="3"/>
        <v>66</v>
      </c>
      <c r="O16" t="s">
        <v>64</v>
      </c>
      <c r="P16">
        <v>37</v>
      </c>
      <c r="Q16">
        <v>66</v>
      </c>
    </row>
    <row r="17" spans="1:17" x14ac:dyDescent="0.25">
      <c r="A17">
        <v>15</v>
      </c>
      <c r="B17">
        <v>24031</v>
      </c>
      <c r="C17" t="s">
        <v>75</v>
      </c>
      <c r="D17">
        <v>93</v>
      </c>
      <c r="E17" s="28">
        <f t="shared" si="0"/>
        <v>6.0233160621761657E-2</v>
      </c>
      <c r="G17" t="s">
        <v>70</v>
      </c>
      <c r="H17">
        <v>31</v>
      </c>
      <c r="I17">
        <f t="shared" si="2"/>
        <v>93</v>
      </c>
      <c r="J17">
        <f t="shared" si="1"/>
        <v>9.2999999999999999E-2</v>
      </c>
      <c r="L17" t="s">
        <v>76</v>
      </c>
      <c r="M17">
        <v>33</v>
      </c>
      <c r="N17">
        <f t="shared" si="3"/>
        <v>54</v>
      </c>
      <c r="O17" t="s">
        <v>76</v>
      </c>
      <c r="P17">
        <v>11</v>
      </c>
      <c r="Q17" s="2">
        <v>54</v>
      </c>
    </row>
    <row r="18" spans="1:17" x14ac:dyDescent="0.25">
      <c r="A18">
        <v>16</v>
      </c>
      <c r="B18">
        <v>24033</v>
      </c>
      <c r="C18" t="s">
        <v>77</v>
      </c>
      <c r="D18">
        <v>54</v>
      </c>
      <c r="E18" s="28">
        <f t="shared" si="0"/>
        <v>3.4974093264248704E-2</v>
      </c>
      <c r="G18" t="s">
        <v>76</v>
      </c>
      <c r="H18">
        <v>33</v>
      </c>
      <c r="I18">
        <f t="shared" si="2"/>
        <v>54</v>
      </c>
      <c r="J18">
        <f t="shared" si="1"/>
        <v>5.3999999999999999E-2</v>
      </c>
      <c r="L18" t="s">
        <v>78</v>
      </c>
      <c r="M18">
        <v>37</v>
      </c>
      <c r="N18">
        <f t="shared" si="3"/>
        <v>129</v>
      </c>
      <c r="O18" t="s">
        <v>78</v>
      </c>
      <c r="P18">
        <v>15</v>
      </c>
      <c r="Q18" s="2">
        <v>129</v>
      </c>
    </row>
    <row r="19" spans="1:17" x14ac:dyDescent="0.25">
      <c r="A19">
        <v>17</v>
      </c>
      <c r="D19" t="s">
        <v>92</v>
      </c>
      <c r="E19" s="28" t="str">
        <f t="shared" si="0"/>
        <v/>
      </c>
      <c r="G19" t="s">
        <v>79</v>
      </c>
      <c r="H19">
        <v>35</v>
      </c>
      <c r="I19">
        <f t="shared" si="2"/>
        <v>36</v>
      </c>
      <c r="J19">
        <f t="shared" si="1"/>
        <v>3.5999999999999997E-2</v>
      </c>
      <c r="L19" t="s">
        <v>57</v>
      </c>
      <c r="M19">
        <v>11</v>
      </c>
      <c r="N19">
        <f t="shared" si="3"/>
        <v>29</v>
      </c>
      <c r="O19" t="s">
        <v>57</v>
      </c>
      <c r="P19">
        <v>29</v>
      </c>
      <c r="Q19" s="2">
        <v>29</v>
      </c>
    </row>
    <row r="20" spans="1:17" x14ac:dyDescent="0.25">
      <c r="A20">
        <v>18</v>
      </c>
      <c r="C20" t="s">
        <v>18</v>
      </c>
      <c r="D20">
        <f>SUM(D22:D24)</f>
        <v>244</v>
      </c>
      <c r="E20" s="28">
        <f t="shared" si="0"/>
        <v>0.15803108808290156</v>
      </c>
      <c r="G20" t="s">
        <v>78</v>
      </c>
      <c r="H20">
        <v>37</v>
      </c>
      <c r="I20">
        <f t="shared" si="2"/>
        <v>129</v>
      </c>
      <c r="J20">
        <f t="shared" si="1"/>
        <v>0.129</v>
      </c>
      <c r="L20" t="s">
        <v>61</v>
      </c>
      <c r="M20">
        <v>15</v>
      </c>
      <c r="N20">
        <f t="shared" si="3"/>
        <v>66</v>
      </c>
      <c r="O20" t="s">
        <v>61</v>
      </c>
      <c r="P20">
        <v>35</v>
      </c>
      <c r="Q20" s="2">
        <v>66</v>
      </c>
    </row>
    <row r="21" spans="1:17" x14ac:dyDescent="0.25">
      <c r="A21">
        <v>19</v>
      </c>
      <c r="D21" t="s">
        <v>92</v>
      </c>
      <c r="E21" s="28" t="str">
        <f t="shared" si="0"/>
        <v/>
      </c>
      <c r="G21" t="s">
        <v>51</v>
      </c>
      <c r="H21">
        <v>39</v>
      </c>
      <c r="I21">
        <f t="shared" si="2"/>
        <v>8</v>
      </c>
      <c r="J21">
        <f t="shared" si="1"/>
        <v>8.0000000000000002E-3</v>
      </c>
      <c r="L21" t="s">
        <v>74</v>
      </c>
      <c r="M21">
        <v>29</v>
      </c>
      <c r="N21">
        <f t="shared" si="3"/>
        <v>13</v>
      </c>
      <c r="O21" t="s">
        <v>74</v>
      </c>
      <c r="P21">
        <v>41</v>
      </c>
      <c r="Q21">
        <v>13</v>
      </c>
    </row>
    <row r="22" spans="1:17" x14ac:dyDescent="0.25">
      <c r="A22">
        <v>20</v>
      </c>
      <c r="B22">
        <v>24009</v>
      </c>
      <c r="C22" t="s">
        <v>80</v>
      </c>
      <c r="D22">
        <v>49</v>
      </c>
      <c r="E22" s="28">
        <f t="shared" si="0"/>
        <v>3.1735751295336789E-2</v>
      </c>
      <c r="G22" t="s">
        <v>81</v>
      </c>
      <c r="H22">
        <v>41</v>
      </c>
      <c r="I22">
        <f t="shared" si="2"/>
        <v>20</v>
      </c>
      <c r="J22">
        <f t="shared" si="1"/>
        <v>0.02</v>
      </c>
      <c r="L22" t="s">
        <v>79</v>
      </c>
      <c r="M22">
        <v>35</v>
      </c>
      <c r="N22">
        <f t="shared" si="3"/>
        <v>36</v>
      </c>
      <c r="O22" t="s">
        <v>79</v>
      </c>
      <c r="P22">
        <v>1</v>
      </c>
      <c r="Q22">
        <v>36</v>
      </c>
    </row>
    <row r="23" spans="1:17" x14ac:dyDescent="0.25">
      <c r="A23">
        <v>21</v>
      </c>
      <c r="B23">
        <v>24017</v>
      </c>
      <c r="C23" t="s">
        <v>82</v>
      </c>
      <c r="D23">
        <v>66</v>
      </c>
      <c r="E23" s="28">
        <f t="shared" si="0"/>
        <v>4.2746113989637305E-2</v>
      </c>
      <c r="G23" t="s">
        <v>72</v>
      </c>
      <c r="H23">
        <v>43</v>
      </c>
      <c r="I23">
        <f t="shared" si="2"/>
        <v>132</v>
      </c>
      <c r="J23">
        <f t="shared" si="1"/>
        <v>0.13200000000000001</v>
      </c>
      <c r="L23" t="s">
        <v>81</v>
      </c>
      <c r="M23">
        <v>41</v>
      </c>
      <c r="N23">
        <f t="shared" si="3"/>
        <v>20</v>
      </c>
      <c r="O23" t="s">
        <v>81</v>
      </c>
      <c r="P23">
        <v>23</v>
      </c>
      <c r="Q23" s="2">
        <v>20</v>
      </c>
    </row>
    <row r="24" spans="1:17" x14ac:dyDescent="0.25">
      <c r="A24">
        <v>22</v>
      </c>
      <c r="B24">
        <v>24037</v>
      </c>
      <c r="C24" t="s">
        <v>83</v>
      </c>
      <c r="D24">
        <v>129</v>
      </c>
      <c r="E24" s="28">
        <f t="shared" si="0"/>
        <v>8.3549222797927467E-2</v>
      </c>
      <c r="G24" t="s">
        <v>53</v>
      </c>
      <c r="H24">
        <v>45</v>
      </c>
      <c r="I24">
        <f t="shared" si="2"/>
        <v>22</v>
      </c>
      <c r="J24">
        <f t="shared" si="1"/>
        <v>2.1999999999999999E-2</v>
      </c>
      <c r="L24" t="s">
        <v>47</v>
      </c>
      <c r="M24">
        <v>1</v>
      </c>
      <c r="N24">
        <f t="shared" si="3"/>
        <v>29</v>
      </c>
      <c r="O24" t="s">
        <v>47</v>
      </c>
      <c r="Q24" s="2">
        <v>29</v>
      </c>
    </row>
    <row r="25" spans="1:17" x14ac:dyDescent="0.25">
      <c r="A25">
        <v>23</v>
      </c>
      <c r="D25" t="s">
        <v>92</v>
      </c>
      <c r="E25" s="28" t="str">
        <f t="shared" si="0"/>
        <v/>
      </c>
      <c r="G25" t="s">
        <v>55</v>
      </c>
      <c r="H25">
        <v>47</v>
      </c>
      <c r="I25">
        <f t="shared" si="2"/>
        <v>13</v>
      </c>
      <c r="J25">
        <f t="shared" si="1"/>
        <v>1.2999999999999999E-2</v>
      </c>
      <c r="L25" t="s">
        <v>71</v>
      </c>
      <c r="M25">
        <v>23</v>
      </c>
      <c r="N25">
        <f t="shared" si="3"/>
        <v>94</v>
      </c>
      <c r="O25" t="s">
        <v>71</v>
      </c>
      <c r="Q25">
        <v>94</v>
      </c>
    </row>
    <row r="26" spans="1:17" x14ac:dyDescent="0.25">
      <c r="A26">
        <v>24</v>
      </c>
      <c r="C26" t="s">
        <v>22</v>
      </c>
      <c r="D26">
        <f>SUM(D28:D30)</f>
        <v>255</v>
      </c>
      <c r="E26" s="28">
        <f t="shared" si="0"/>
        <v>0.16515544041450778</v>
      </c>
    </row>
    <row r="27" spans="1:17" x14ac:dyDescent="0.25">
      <c r="A27">
        <v>25</v>
      </c>
      <c r="D27" t="s">
        <v>92</v>
      </c>
      <c r="E27" s="28" t="str">
        <f t="shared" si="0"/>
        <v/>
      </c>
    </row>
    <row r="28" spans="1:17" x14ac:dyDescent="0.25">
      <c r="A28">
        <v>26</v>
      </c>
      <c r="B28">
        <v>24001</v>
      </c>
      <c r="C28" t="s">
        <v>84</v>
      </c>
      <c r="D28">
        <v>29</v>
      </c>
      <c r="E28" s="28">
        <f t="shared" si="0"/>
        <v>1.878238341968912E-2</v>
      </c>
    </row>
    <row r="29" spans="1:17" x14ac:dyDescent="0.25">
      <c r="A29">
        <v>27</v>
      </c>
      <c r="B29">
        <v>24023</v>
      </c>
      <c r="C29" t="s">
        <v>85</v>
      </c>
      <c r="D29">
        <v>94</v>
      </c>
      <c r="E29" s="28">
        <f t="shared" si="0"/>
        <v>6.0880829015544043E-2</v>
      </c>
    </row>
    <row r="30" spans="1:17" x14ac:dyDescent="0.25">
      <c r="A30">
        <v>28</v>
      </c>
      <c r="B30">
        <v>24043</v>
      </c>
      <c r="C30" t="s">
        <v>86</v>
      </c>
      <c r="D30">
        <v>132</v>
      </c>
      <c r="E30" s="28">
        <f t="shared" si="0"/>
        <v>8.549222797927461E-2</v>
      </c>
    </row>
    <row r="31" spans="1:17" x14ac:dyDescent="0.25">
      <c r="A31">
        <v>29</v>
      </c>
      <c r="D31" t="s">
        <v>92</v>
      </c>
      <c r="E31" s="28" t="str">
        <f t="shared" si="0"/>
        <v/>
      </c>
    </row>
    <row r="32" spans="1:17" x14ac:dyDescent="0.25">
      <c r="A32">
        <v>30</v>
      </c>
      <c r="C32" t="s">
        <v>26</v>
      </c>
      <c r="D32">
        <f>SUM(D34:D38)</f>
        <v>164</v>
      </c>
      <c r="E32" s="28">
        <f t="shared" si="0"/>
        <v>0.10621761658031088</v>
      </c>
    </row>
    <row r="33" spans="1:6" x14ac:dyDescent="0.25">
      <c r="A33">
        <v>31</v>
      </c>
      <c r="D33" t="s">
        <v>92</v>
      </c>
      <c r="E33" s="28" t="str">
        <f t="shared" si="0"/>
        <v/>
      </c>
    </row>
    <row r="34" spans="1:6" x14ac:dyDescent="0.25">
      <c r="A34">
        <v>32</v>
      </c>
      <c r="B34">
        <v>24011</v>
      </c>
      <c r="C34" t="s">
        <v>87</v>
      </c>
      <c r="D34">
        <v>29</v>
      </c>
      <c r="E34" s="28">
        <f t="shared" si="0"/>
        <v>1.878238341968912E-2</v>
      </c>
    </row>
    <row r="35" spans="1:6" x14ac:dyDescent="0.25">
      <c r="A35">
        <v>33</v>
      </c>
      <c r="B35">
        <v>24015</v>
      </c>
      <c r="C35" t="s">
        <v>88</v>
      </c>
      <c r="D35">
        <v>66</v>
      </c>
      <c r="E35" s="28">
        <f t="shared" si="0"/>
        <v>4.2746113989637305E-2</v>
      </c>
    </row>
    <row r="36" spans="1:6" x14ac:dyDescent="0.25">
      <c r="A36">
        <v>34</v>
      </c>
      <c r="B36">
        <v>24029</v>
      </c>
      <c r="C36" t="s">
        <v>89</v>
      </c>
      <c r="D36">
        <v>13</v>
      </c>
      <c r="E36" s="28">
        <f t="shared" si="0"/>
        <v>8.4196891191709849E-3</v>
      </c>
    </row>
    <row r="37" spans="1:6" x14ac:dyDescent="0.25">
      <c r="A37">
        <v>35</v>
      </c>
      <c r="B37">
        <v>24035</v>
      </c>
      <c r="C37" t="s">
        <v>90</v>
      </c>
      <c r="D37">
        <v>36</v>
      </c>
      <c r="E37" s="28">
        <f t="shared" si="0"/>
        <v>2.3316062176165803E-2</v>
      </c>
    </row>
    <row r="38" spans="1:6" x14ac:dyDescent="0.25">
      <c r="A38">
        <v>36</v>
      </c>
      <c r="B38">
        <v>24041</v>
      </c>
      <c r="C38" t="s">
        <v>91</v>
      </c>
      <c r="D38">
        <v>20</v>
      </c>
      <c r="E38" s="28">
        <f t="shared" si="0"/>
        <v>1.2953367875647668E-2</v>
      </c>
    </row>
    <row r="39" spans="1:6" x14ac:dyDescent="0.25">
      <c r="A39">
        <v>37</v>
      </c>
      <c r="D39" t="s">
        <v>92</v>
      </c>
      <c r="E39" s="28" t="str">
        <f t="shared" si="0"/>
        <v/>
      </c>
    </row>
    <row r="40" spans="1:6" x14ac:dyDescent="0.25">
      <c r="A40">
        <v>38</v>
      </c>
      <c r="C40" t="s">
        <v>32</v>
      </c>
      <c r="D40">
        <f>SUM(D42:D45)</f>
        <v>58</v>
      </c>
      <c r="E40" s="28">
        <f t="shared" si="0"/>
        <v>3.756476683937824E-2</v>
      </c>
    </row>
    <row r="41" spans="1:6" x14ac:dyDescent="0.25">
      <c r="A41">
        <v>39</v>
      </c>
      <c r="D41" t="s">
        <v>92</v>
      </c>
      <c r="E41" s="28" t="str">
        <f t="shared" si="0"/>
        <v/>
      </c>
    </row>
    <row r="42" spans="1:6" x14ac:dyDescent="0.25">
      <c r="A42">
        <v>40</v>
      </c>
      <c r="B42">
        <v>24019</v>
      </c>
      <c r="C42" t="s">
        <v>93</v>
      </c>
      <c r="D42">
        <v>15</v>
      </c>
      <c r="E42" s="28">
        <f t="shared" si="0"/>
        <v>9.7150259067357511E-3</v>
      </c>
    </row>
    <row r="43" spans="1:6" x14ac:dyDescent="0.25">
      <c r="A43">
        <v>41</v>
      </c>
      <c r="B43">
        <v>24039</v>
      </c>
      <c r="C43" t="s">
        <v>94</v>
      </c>
      <c r="D43">
        <v>8</v>
      </c>
      <c r="E43" s="28">
        <f t="shared" si="0"/>
        <v>5.1813471502590676E-3</v>
      </c>
    </row>
    <row r="44" spans="1:6" x14ac:dyDescent="0.25">
      <c r="A44">
        <v>42</v>
      </c>
      <c r="B44">
        <v>24045</v>
      </c>
      <c r="C44" t="s">
        <v>95</v>
      </c>
      <c r="D44">
        <v>22</v>
      </c>
      <c r="E44" s="28">
        <f t="shared" si="0"/>
        <v>1.4248704663212436E-2</v>
      </c>
    </row>
    <row r="45" spans="1:6" x14ac:dyDescent="0.25">
      <c r="A45">
        <v>43</v>
      </c>
      <c r="B45">
        <v>24047</v>
      </c>
      <c r="C45" t="s">
        <v>96</v>
      </c>
      <c r="D45">
        <v>13</v>
      </c>
      <c r="E45" s="28">
        <f t="shared" si="0"/>
        <v>8.4196891191709849E-3</v>
      </c>
    </row>
    <row r="48" spans="1:6" x14ac:dyDescent="0.25">
      <c r="B48">
        <v>618000</v>
      </c>
      <c r="C48">
        <v>1296000</v>
      </c>
      <c r="D48" s="27">
        <v>3408</v>
      </c>
      <c r="E48" s="27"/>
      <c r="F48" s="27">
        <f>F50*B51</f>
        <v>3409.005714285714</v>
      </c>
    </row>
    <row r="49" spans="2:6" x14ac:dyDescent="0.25">
      <c r="B49">
        <v>525000</v>
      </c>
      <c r="C49">
        <v>1101000</v>
      </c>
      <c r="D49" s="27">
        <v>1101</v>
      </c>
      <c r="E49" s="27"/>
      <c r="F49" s="27"/>
    </row>
    <row r="50" spans="2:6" x14ac:dyDescent="0.25">
      <c r="B50">
        <f>B49/B48</f>
        <v>0.84951456310679607</v>
      </c>
      <c r="C50">
        <f>C48/B51</f>
        <v>1100970.8737864078</v>
      </c>
      <c r="D50" s="27">
        <f>D48/B51</f>
        <v>2895.1456310679614</v>
      </c>
      <c r="E50" s="27"/>
      <c r="F50" s="27">
        <v>2896</v>
      </c>
    </row>
    <row r="51" spans="2:6" x14ac:dyDescent="0.25">
      <c r="B51">
        <f>B48/B49</f>
        <v>1.177142857142857</v>
      </c>
    </row>
  </sheetData>
  <autoFilter ref="A2:E45" xr:uid="{00000000-0009-0000-0000-000001000000}">
    <sortState xmlns:xlrd2="http://schemas.microsoft.com/office/spreadsheetml/2017/richdata2" ref="A3:E45">
      <sortCondition ref="A2:A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01DAFC-BC5A-425B-A8E8-C8BEE08D9815}"/>
</file>

<file path=customXml/itemProps2.xml><?xml version="1.0" encoding="utf-8"?>
<ds:datastoreItem xmlns:ds="http://schemas.openxmlformats.org/officeDocument/2006/customXml" ds:itemID="{69593046-59AB-484B-A12E-65EA6B661520}"/>
</file>

<file path=customXml/itemProps3.xml><?xml version="1.0" encoding="utf-8"?>
<ds:datastoreItem xmlns:ds="http://schemas.openxmlformats.org/officeDocument/2006/customXml" ds:itemID="{4576D7A6-C27A-4487-9EE2-7A67F3B13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12</vt:lpstr>
      <vt:lpstr>Sort</vt:lpstr>
      <vt:lpstr>'Table 12'!Print_Area</vt:lpstr>
      <vt:lpstr>'Table 12'!Print_Titles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Palma</dc:creator>
  <cp:lastModifiedBy>krishnan</cp:lastModifiedBy>
  <cp:lastPrinted>2020-06-11T13:33:11Z</cp:lastPrinted>
  <dcterms:created xsi:type="dcterms:W3CDTF">2009-05-07T19:42:45Z</dcterms:created>
  <dcterms:modified xsi:type="dcterms:W3CDTF">2020-06-11T13:33:19Z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