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AG-Census\Ag Census 2017\Sustainability\"/>
    </mc:Choice>
  </mc:AlternateContent>
  <xr:revisionPtr revIDLastSave="0" documentId="13_ncr:1_{9D6F1B38-C7E8-476A-9E20-D87FFA9D353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Final!$A$5:$I$5</definedName>
    <definedName name="_xlnm._FilterDatabase" localSheetId="1" hidden="1">Sheet1!$A$5:$K$5</definedName>
    <definedName name="_xlnm.Print_Titles" localSheetId="0">Final!$A:$A,Final!$3:$4</definedName>
    <definedName name="_xlnm.Print_Titles" localSheetId="1">Sheet1!$A:$A,Sheet1!$3:$4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" i="4" l="1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2" i="4"/>
  <c r="G11" i="4"/>
  <c r="G10" i="4"/>
  <c r="G9" i="4"/>
  <c r="G8" i="4"/>
  <c r="G5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F5" i="4"/>
  <c r="D5" i="4"/>
  <c r="B6" i="2" l="1"/>
  <c r="C6" i="2"/>
  <c r="D6" i="2"/>
  <c r="F6" i="2"/>
  <c r="G6" i="2"/>
  <c r="B7" i="2"/>
  <c r="C7" i="2"/>
  <c r="D7" i="2"/>
  <c r="F7" i="2"/>
  <c r="G7" i="2"/>
  <c r="B8" i="2"/>
  <c r="C8" i="2"/>
  <c r="D8" i="2"/>
  <c r="F8" i="2"/>
  <c r="B9" i="2"/>
  <c r="C9" i="2"/>
  <c r="D9" i="2"/>
  <c r="F9" i="2"/>
  <c r="B10" i="2"/>
  <c r="C10" i="2"/>
  <c r="D10" i="2"/>
  <c r="F10" i="2"/>
  <c r="B11" i="2"/>
  <c r="C11" i="2"/>
  <c r="D11" i="2"/>
  <c r="F11" i="2"/>
  <c r="B12" i="2"/>
  <c r="C12" i="2"/>
  <c r="D12" i="2"/>
  <c r="F12" i="2"/>
  <c r="B13" i="2"/>
  <c r="C13" i="2"/>
  <c r="D13" i="2"/>
  <c r="F13" i="2"/>
  <c r="B14" i="2"/>
  <c r="C14" i="2"/>
  <c r="D14" i="2"/>
  <c r="F14" i="2"/>
  <c r="B15" i="2"/>
  <c r="C15" i="2"/>
  <c r="D15" i="2"/>
  <c r="F15" i="2"/>
  <c r="B16" i="2"/>
  <c r="C16" i="2"/>
  <c r="D16" i="2"/>
  <c r="F16" i="2"/>
  <c r="B17" i="2"/>
  <c r="C17" i="2"/>
  <c r="D17" i="2"/>
  <c r="F17" i="2"/>
  <c r="B18" i="2"/>
  <c r="C18" i="2"/>
  <c r="D18" i="2"/>
  <c r="F18" i="2"/>
  <c r="B19" i="2"/>
  <c r="C19" i="2"/>
  <c r="D19" i="2"/>
  <c r="F19" i="2"/>
  <c r="B20" i="2"/>
  <c r="C20" i="2"/>
  <c r="D20" i="2"/>
  <c r="F20" i="2"/>
  <c r="B21" i="2"/>
  <c r="C21" i="2"/>
  <c r="D21" i="2"/>
  <c r="F21" i="2"/>
  <c r="B22" i="2"/>
  <c r="C22" i="2"/>
  <c r="D22" i="2"/>
  <c r="F22" i="2"/>
  <c r="B23" i="2"/>
  <c r="C23" i="2"/>
  <c r="D23" i="2"/>
  <c r="F23" i="2"/>
  <c r="B24" i="2"/>
  <c r="C24" i="2"/>
  <c r="D24" i="2"/>
  <c r="F24" i="2"/>
  <c r="B25" i="2"/>
  <c r="C25" i="2"/>
  <c r="D25" i="2"/>
  <c r="F25" i="2"/>
  <c r="B26" i="2"/>
  <c r="C26" i="2"/>
  <c r="D26" i="2"/>
  <c r="F26" i="2"/>
  <c r="B27" i="2"/>
  <c r="C27" i="2"/>
  <c r="D27" i="2"/>
  <c r="F27" i="2"/>
  <c r="B28" i="2"/>
  <c r="C28" i="2"/>
  <c r="D28" i="2"/>
  <c r="F28" i="2"/>
  <c r="B29" i="2"/>
  <c r="C29" i="2"/>
  <c r="D29" i="2"/>
  <c r="F29" i="2"/>
  <c r="B30" i="2"/>
  <c r="C30" i="2"/>
  <c r="D30" i="2"/>
  <c r="F30" i="2"/>
  <c r="B31" i="2"/>
  <c r="C31" i="2"/>
  <c r="D31" i="2"/>
  <c r="F31" i="2"/>
  <c r="B32" i="2"/>
  <c r="C32" i="2"/>
  <c r="D32" i="2"/>
  <c r="F32" i="2"/>
  <c r="B33" i="2"/>
  <c r="C33" i="2"/>
  <c r="D33" i="2"/>
  <c r="F33" i="2"/>
  <c r="B34" i="2"/>
  <c r="C34" i="2"/>
  <c r="D34" i="2"/>
  <c r="F34" i="2"/>
  <c r="B35" i="2"/>
  <c r="C35" i="2"/>
  <c r="D35" i="2"/>
  <c r="F35" i="2"/>
  <c r="B36" i="2"/>
  <c r="C36" i="2"/>
  <c r="D36" i="2"/>
  <c r="F36" i="2"/>
  <c r="B37" i="2"/>
  <c r="C37" i="2"/>
  <c r="D37" i="2"/>
  <c r="F37" i="2"/>
  <c r="B38" i="2"/>
  <c r="C38" i="2"/>
  <c r="D38" i="2"/>
  <c r="F38" i="2"/>
  <c r="B39" i="2"/>
  <c r="C39" i="2"/>
  <c r="D39" i="2"/>
  <c r="F39" i="2"/>
  <c r="B40" i="2"/>
  <c r="C40" i="2"/>
  <c r="D40" i="2"/>
  <c r="F40" i="2"/>
  <c r="B41" i="2"/>
  <c r="C41" i="2"/>
  <c r="D41" i="2"/>
  <c r="F41" i="2"/>
  <c r="B42" i="2"/>
  <c r="C42" i="2"/>
  <c r="D42" i="2"/>
  <c r="F42" i="2"/>
  <c r="B43" i="2"/>
  <c r="C43" i="2"/>
  <c r="D43" i="2"/>
  <c r="F43" i="2"/>
  <c r="B44" i="2"/>
  <c r="C44" i="2"/>
  <c r="D44" i="2"/>
  <c r="F44" i="2"/>
  <c r="B45" i="2"/>
  <c r="C45" i="2"/>
  <c r="D45" i="2"/>
  <c r="F45" i="2"/>
  <c r="G45" i="2"/>
  <c r="B46" i="2"/>
  <c r="C46" i="2"/>
  <c r="D46" i="2"/>
  <c r="F46" i="2"/>
  <c r="B47" i="2"/>
  <c r="C47" i="2"/>
  <c r="D47" i="2"/>
  <c r="F47" i="2"/>
  <c r="B48" i="2"/>
  <c r="C48" i="2"/>
  <c r="D48" i="2"/>
  <c r="F48" i="2"/>
  <c r="B49" i="2"/>
  <c r="C49" i="2"/>
  <c r="D49" i="2"/>
  <c r="F49" i="2"/>
  <c r="B50" i="2"/>
  <c r="C50" i="2"/>
  <c r="D50" i="2"/>
  <c r="F50" i="2"/>
  <c r="B51" i="2"/>
  <c r="C51" i="2"/>
  <c r="D51" i="2"/>
  <c r="F51" i="2"/>
  <c r="B52" i="2"/>
  <c r="C52" i="2"/>
  <c r="D52" i="2"/>
  <c r="F52" i="2"/>
  <c r="B53" i="2"/>
  <c r="C53" i="2"/>
  <c r="D53" i="2"/>
  <c r="F53" i="2"/>
  <c r="B54" i="2"/>
  <c r="C54" i="2"/>
  <c r="D54" i="2"/>
  <c r="F54" i="2"/>
  <c r="B55" i="2"/>
  <c r="C55" i="2"/>
  <c r="D55" i="2"/>
  <c r="F55" i="2"/>
  <c r="B56" i="2"/>
  <c r="C56" i="2"/>
  <c r="D56" i="2"/>
  <c r="E56" i="2"/>
  <c r="F56" i="2"/>
  <c r="G56" i="2"/>
  <c r="B57" i="2"/>
  <c r="C57" i="2"/>
  <c r="D57" i="2"/>
  <c r="E57" i="2"/>
  <c r="F57" i="2"/>
  <c r="G57" i="2"/>
  <c r="C5" i="2"/>
  <c r="F5" i="2"/>
  <c r="F2" i="1" l="1"/>
  <c r="C2" i="1"/>
  <c r="G34" i="1"/>
  <c r="G25" i="2" s="1"/>
  <c r="G19" i="1" l="1"/>
  <c r="G8" i="2" s="1"/>
  <c r="G49" i="1"/>
  <c r="G9" i="2" s="1"/>
  <c r="G6" i="1"/>
  <c r="G10" i="2" s="1"/>
  <c r="G14" i="1"/>
  <c r="G11" i="2" s="1"/>
  <c r="G47" i="1"/>
  <c r="G12" i="2" s="1"/>
  <c r="G51" i="1"/>
  <c r="G13" i="2" s="1"/>
  <c r="G11" i="1"/>
  <c r="G14" i="2" s="1"/>
  <c r="G41" i="1"/>
  <c r="G15" i="2" s="1"/>
  <c r="G40" i="1"/>
  <c r="G16" i="2" s="1"/>
  <c r="G18" i="1"/>
  <c r="G17" i="2" s="1"/>
  <c r="G26" i="1"/>
  <c r="G18" i="2" s="1"/>
  <c r="G24" i="1"/>
  <c r="G19" i="2" s="1"/>
  <c r="G17" i="1"/>
  <c r="G20" i="2" s="1"/>
  <c r="G27" i="1"/>
  <c r="G21" i="2" s="1"/>
  <c r="G42" i="1"/>
  <c r="G22" i="2" s="1"/>
  <c r="G45" i="1"/>
  <c r="G23" i="2" s="1"/>
  <c r="G23" i="1"/>
  <c r="G24" i="2" s="1"/>
  <c r="G25" i="1"/>
  <c r="G26" i="2" s="1"/>
  <c r="G20" i="1"/>
  <c r="G27" i="2" s="1"/>
  <c r="G15" i="1"/>
  <c r="G28" i="2" s="1"/>
  <c r="G52" i="1"/>
  <c r="G29" i="2" s="1"/>
  <c r="G32" i="1"/>
  <c r="G30" i="2" s="1"/>
  <c r="G28" i="1"/>
  <c r="G31" i="2" s="1"/>
  <c r="G22" i="1"/>
  <c r="G32" i="2" s="1"/>
  <c r="G39" i="1"/>
  <c r="G33" i="2" s="1"/>
  <c r="G29" i="1"/>
  <c r="G34" i="2" s="1"/>
  <c r="G43" i="1"/>
  <c r="G35" i="2" s="1"/>
  <c r="G38" i="1"/>
  <c r="G36" i="2" s="1"/>
  <c r="G10" i="1"/>
  <c r="G37" i="2" s="1"/>
  <c r="G30" i="1"/>
  <c r="G38" i="2" s="1"/>
  <c r="G35" i="1"/>
  <c r="G39" i="2" s="1"/>
  <c r="G21" i="1"/>
  <c r="G40" i="2" s="1"/>
  <c r="G46" i="1"/>
  <c r="G41" i="2" s="1"/>
  <c r="G8" i="1"/>
  <c r="G42" i="2" s="1"/>
  <c r="G12" i="1"/>
  <c r="G43" i="2" s="1"/>
  <c r="G50" i="1"/>
  <c r="G44" i="2" s="1"/>
  <c r="G31" i="1"/>
  <c r="G46" i="2" s="1"/>
  <c r="G48" i="1"/>
  <c r="G47" i="2" s="1"/>
  <c r="G13" i="1"/>
  <c r="G48" i="2" s="1"/>
  <c r="G37" i="1"/>
  <c r="G49" i="2" s="1"/>
  <c r="G16" i="1"/>
  <c r="G50" i="2" s="1"/>
  <c r="G33" i="1"/>
  <c r="G51" i="2" s="1"/>
  <c r="G7" i="1"/>
  <c r="G52" i="2" s="1"/>
  <c r="G44" i="1"/>
  <c r="G53" i="2" s="1"/>
  <c r="G9" i="1"/>
  <c r="G54" i="2" s="1"/>
  <c r="G36" i="1"/>
  <c r="G55" i="2" s="1"/>
  <c r="G5" i="1"/>
  <c r="G5" i="2" s="1"/>
  <c r="E53" i="1"/>
  <c r="E6" i="2" s="1"/>
  <c r="D5" i="1" l="1"/>
  <c r="D5" i="2" s="1"/>
  <c r="B5" i="1"/>
  <c r="B5" i="2" s="1"/>
  <c r="E5" i="1" l="1"/>
  <c r="E5" i="2" s="1"/>
  <c r="E54" i="1"/>
  <c r="E7" i="2" s="1"/>
  <c r="E19" i="1"/>
  <c r="E8" i="2" s="1"/>
  <c r="E49" i="1"/>
  <c r="E9" i="2" s="1"/>
  <c r="E6" i="1"/>
  <c r="E10" i="2" s="1"/>
  <c r="E14" i="1"/>
  <c r="E11" i="2" s="1"/>
  <c r="E47" i="1"/>
  <c r="E12" i="2" s="1"/>
  <c r="E51" i="1"/>
  <c r="E13" i="2" s="1"/>
  <c r="E11" i="1"/>
  <c r="E14" i="2" s="1"/>
  <c r="E41" i="1"/>
  <c r="E15" i="2" s="1"/>
  <c r="E40" i="1"/>
  <c r="E16" i="2" s="1"/>
  <c r="E18" i="1"/>
  <c r="E17" i="2" s="1"/>
  <c r="E26" i="1"/>
  <c r="E18" i="2" s="1"/>
  <c r="E24" i="1"/>
  <c r="E19" i="2" s="1"/>
  <c r="E17" i="1"/>
  <c r="E20" i="2" s="1"/>
  <c r="E27" i="1"/>
  <c r="E21" i="2" s="1"/>
  <c r="E42" i="1"/>
  <c r="E22" i="2" s="1"/>
  <c r="E45" i="1"/>
  <c r="E23" i="2" s="1"/>
  <c r="E23" i="1"/>
  <c r="E24" i="2" s="1"/>
  <c r="E34" i="1"/>
  <c r="E25" i="2" s="1"/>
  <c r="E25" i="1"/>
  <c r="E26" i="2" s="1"/>
  <c r="E20" i="1"/>
  <c r="E27" i="2" s="1"/>
  <c r="E15" i="1"/>
  <c r="E28" i="2" s="1"/>
  <c r="E52" i="1"/>
  <c r="E29" i="2" s="1"/>
  <c r="E32" i="1"/>
  <c r="E30" i="2" s="1"/>
  <c r="E28" i="1"/>
  <c r="E31" i="2" s="1"/>
  <c r="E22" i="1"/>
  <c r="E32" i="2" s="1"/>
  <c r="E39" i="1"/>
  <c r="E33" i="2" s="1"/>
  <c r="E29" i="1"/>
  <c r="E34" i="2" s="1"/>
  <c r="E43" i="1"/>
  <c r="E35" i="2" s="1"/>
  <c r="E38" i="1"/>
  <c r="E36" i="2" s="1"/>
  <c r="E10" i="1"/>
  <c r="E37" i="2" s="1"/>
  <c r="E30" i="1"/>
  <c r="E38" i="2" s="1"/>
  <c r="E35" i="1"/>
  <c r="E39" i="2" s="1"/>
  <c r="E21" i="1"/>
  <c r="E40" i="2" s="1"/>
  <c r="E46" i="1"/>
  <c r="E41" i="2" s="1"/>
  <c r="E8" i="1"/>
  <c r="E42" i="2" s="1"/>
  <c r="E12" i="1"/>
  <c r="E43" i="2" s="1"/>
  <c r="E50" i="1"/>
  <c r="E44" i="2" s="1"/>
  <c r="E55" i="1"/>
  <c r="E45" i="2" s="1"/>
  <c r="E31" i="1"/>
  <c r="E46" i="2" s="1"/>
  <c r="E48" i="1"/>
  <c r="E47" i="2" s="1"/>
  <c r="E13" i="1"/>
  <c r="E48" i="2" s="1"/>
  <c r="E37" i="1"/>
  <c r="E49" i="2" s="1"/>
  <c r="E16" i="1"/>
  <c r="E50" i="2" s="1"/>
  <c r="E33" i="1"/>
  <c r="E51" i="2" s="1"/>
  <c r="E7" i="1"/>
  <c r="E52" i="2" s="1"/>
  <c r="E44" i="1"/>
  <c r="E53" i="2" s="1"/>
  <c r="E9" i="1"/>
  <c r="E54" i="2" s="1"/>
  <c r="E36" i="1"/>
  <c r="E55" i="2" s="1"/>
</calcChain>
</file>

<file path=xl/sharedStrings.xml><?xml version="1.0" encoding="utf-8"?>
<sst xmlns="http://schemas.openxmlformats.org/spreadsheetml/2006/main" count="400" uniqueCount="65">
  <si>
    <t>Farms</t>
  </si>
  <si>
    <t>Percentage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</si>
  <si>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</si>
  <si>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</si>
  <si>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</si>
  <si>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</si>
  <si>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</si>
  <si>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</si>
  <si>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</si>
  <si>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</si>
  <si>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</si>
  <si>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</si>
  <si>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</si>
  <si>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</si>
  <si>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</si>
  <si>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</si>
  <si>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</si>
  <si>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</si>
  <si>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</si>
  <si>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</si>
  <si>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</si>
  <si>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</si>
  <si>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</si>
  <si>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</si>
  <si>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</si>
  <si>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</si>
  <si>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</si>
  <si>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</si>
  <si>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</si>
  <si>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</si>
  <si>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</si>
  <si>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</si>
  <si>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</si>
  <si>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</si>
  <si>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</si>
  <si>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</si>
  <si>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</si>
  <si>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</si>
  <si>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</si>
  <si>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</si>
  <si>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</si>
  <si>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</si>
  <si>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</si>
  <si>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</si>
  <si>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</si>
  <si>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</si>
  <si>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</si>
  <si>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</si>
  <si>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</si>
  <si>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</si>
  <si>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</si>
  <si>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</si>
  <si>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</si>
  <si>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Prepared by the Maryland Department of Planning, February 2015. </t>
  </si>
  <si>
    <t>Extracted from the 2012 Census of Agriculture.</t>
  </si>
  <si>
    <t>(D)</t>
  </si>
  <si>
    <t>Sales</t>
  </si>
  <si>
    <t>Total Organic Farms &amp; Sales in $1,000</t>
  </si>
  <si>
    <t>Farms &amp; Sales in $1,000</t>
  </si>
  <si>
    <t>Table 5:  Organic Farms and Sales In The United States, 2012</t>
  </si>
  <si>
    <t>No-Till</t>
  </si>
  <si>
    <t>Acres</t>
  </si>
  <si>
    <t>Table 5:  Organic Farms and Sales In The United States, 2017</t>
  </si>
  <si>
    <t>Extracted from the 2017 Census of Agriculture.</t>
  </si>
  <si>
    <t xml:space="preserve">Prepared by the Maryland Department of Planning, December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</si>
</sst>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&quot;$&quot;#,##0"/>
    <numFmt numFmtId="166" formatCode="&quot;$&quot;#,##0.00"/>
    <numFmt numFmtId="167" formatCode="&quot;$&quot;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3" fontId="0" fillId="0" borderId="0" xfId="0" applyNumberFormat="1"/>
    <xf numFmtId="164" fontId="0" fillId="0" borderId="0" xfId="0" applyNumberFormat="1"/>
    <xf numFmtId="3" fontId="1" fillId="0" borderId="3" xfId="0" applyNumberFormat="1" applyFont="1" applyBorder="1"/>
    <xf numFmtId="164" fontId="1" fillId="0" borderId="4" xfId="0" applyNumberFormat="1" applyFont="1" applyBorder="1"/>
    <xf numFmtId="3" fontId="0" fillId="0" borderId="1" xfId="0" applyNumberFormat="1" applyBorder="1"/>
    <xf numFmtId="164" fontId="0" fillId="0" borderId="2" xfId="0" applyNumberFormat="1" applyBorder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3" fontId="0" fillId="0" borderId="7" xfId="0" applyNumberFormat="1" applyBorder="1"/>
    <xf numFmtId="164" fontId="0" fillId="0" borderId="8" xfId="0" applyNumberFormat="1" applyBorder="1"/>
    <xf numFmtId="0" fontId="3" fillId="0" borderId="1" xfId="0" applyFont="1" applyBorder="1"/>
    <xf numFmtId="3" fontId="3" fillId="0" borderId="1" xfId="0" applyNumberFormat="1" applyFont="1" applyBorder="1"/>
    <xf numFmtId="164" fontId="3" fillId="0" borderId="2" xfId="0" applyNumberFormat="1" applyFont="1" applyBorder="1"/>
    <xf numFmtId="0" fontId="2" fillId="0" borderId="0" xfId="0" applyFont="1" applyBorder="1" applyAlignment="1"/>
    <xf numFmtId="164" fontId="0" fillId="0" borderId="2" xfId="0" applyNumberForma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5" fontId="1" fillId="0" borderId="13" xfId="0" applyNumberFormat="1" applyFon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3" fillId="0" borderId="14" xfId="0" applyNumberFormat="1" applyFon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0" fillId="0" borderId="0" xfId="0" applyBorder="1"/>
    <xf numFmtId="3" fontId="1" fillId="0" borderId="2" xfId="0" applyNumberFormat="1" applyFont="1" applyBorder="1"/>
    <xf numFmtId="3" fontId="0" fillId="0" borderId="2" xfId="0" applyNumberFormat="1" applyBorder="1"/>
    <xf numFmtId="3" fontId="3" fillId="0" borderId="2" xfId="0" applyNumberFormat="1" applyFont="1" applyBorder="1"/>
    <xf numFmtId="3" fontId="0" fillId="0" borderId="8" xfId="0" applyNumberFormat="1" applyBorder="1"/>
    <xf numFmtId="166" fontId="0" fillId="0" borderId="0" xfId="0" applyNumberFormat="1"/>
    <xf numFmtId="167" fontId="0" fillId="0" borderId="0" xfId="0" applyNumberFormat="1"/>
    <xf numFmtId="0" fontId="4" fillId="0" borderId="1" xfId="0" applyFont="1" applyBorder="1"/>
    <xf numFmtId="3" fontId="4" fillId="0" borderId="1" xfId="0" applyNumberFormat="1" applyFont="1" applyBorder="1"/>
    <xf numFmtId="165" fontId="4" fillId="0" borderId="14" xfId="0" applyNumberFormat="1" applyFont="1" applyBorder="1" applyAlignment="1">
      <alignment horizontal="right"/>
    </xf>
    <xf numFmtId="164" fontId="4" fillId="0" borderId="2" xfId="0" applyNumberFormat="1" applyFont="1" applyBorder="1"/>
    <xf numFmtId="165" fontId="4" fillId="0" borderId="1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167" fontId="0" fillId="0" borderId="0" xfId="0" applyNumberFormat="1" applyFill="1"/>
    <xf numFmtId="3" fontId="0" fillId="0" borderId="0" xfId="0" applyNumberFormat="1" applyFill="1"/>
    <xf numFmtId="164" fontId="0" fillId="0" borderId="0" xfId="0" applyNumberFormat="1" applyFill="1"/>
    <xf numFmtId="166" fontId="0" fillId="0" borderId="0" xfId="0" applyNumberFormat="1" applyFill="1"/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/>
    <xf numFmtId="3" fontId="1" fillId="0" borderId="3" xfId="0" applyNumberFormat="1" applyFont="1" applyFill="1" applyBorder="1"/>
    <xf numFmtId="165" fontId="1" fillId="0" borderId="13" xfId="0" applyNumberFormat="1" applyFont="1" applyFill="1" applyBorder="1" applyAlignment="1">
      <alignment horizontal="right"/>
    </xf>
    <xf numFmtId="164" fontId="1" fillId="0" borderId="4" xfId="0" applyNumberFormat="1" applyFont="1" applyFill="1" applyBorder="1"/>
    <xf numFmtId="165" fontId="1" fillId="0" borderId="3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0" fontId="0" fillId="0" borderId="1" xfId="0" applyFill="1" applyBorder="1"/>
    <xf numFmtId="3" fontId="0" fillId="0" borderId="1" xfId="0" applyNumberFormat="1" applyFill="1" applyBorder="1"/>
    <xf numFmtId="165" fontId="0" fillId="0" borderId="14" xfId="0" applyNumberFormat="1" applyFill="1" applyBorder="1" applyAlignment="1">
      <alignment horizontal="right"/>
    </xf>
    <xf numFmtId="164" fontId="0" fillId="0" borderId="2" xfId="0" applyNumberFormat="1" applyFill="1" applyBorder="1"/>
    <xf numFmtId="165" fontId="0" fillId="0" borderId="1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0" fontId="3" fillId="0" borderId="1" xfId="0" applyFont="1" applyFill="1" applyBorder="1"/>
    <xf numFmtId="3" fontId="3" fillId="0" borderId="1" xfId="0" applyNumberFormat="1" applyFont="1" applyFill="1" applyBorder="1"/>
    <xf numFmtId="165" fontId="3" fillId="0" borderId="14" xfId="0" applyNumberFormat="1" applyFont="1" applyFill="1" applyBorder="1" applyAlignment="1">
      <alignment horizontal="right"/>
    </xf>
    <xf numFmtId="164" fontId="3" fillId="0" borderId="2" xfId="0" applyNumberFormat="1" applyFont="1" applyFill="1" applyBorder="1"/>
    <xf numFmtId="165" fontId="3" fillId="0" borderId="1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0" fontId="0" fillId="0" borderId="7" xfId="0" applyFill="1" applyBorder="1"/>
    <xf numFmtId="3" fontId="0" fillId="0" borderId="7" xfId="0" applyNumberFormat="1" applyFill="1" applyBorder="1"/>
    <xf numFmtId="165" fontId="0" fillId="0" borderId="15" xfId="0" applyNumberFormat="1" applyFill="1" applyBorder="1" applyAlignment="1">
      <alignment horizontal="right"/>
    </xf>
    <xf numFmtId="164" fontId="0" fillId="0" borderId="8" xfId="0" applyNumberFormat="1" applyFill="1" applyBorder="1"/>
    <xf numFmtId="165" fontId="0" fillId="0" borderId="7" xfId="0" applyNumberFormat="1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7"/>
  <sheetViews>
    <sheetView tabSelected="1" zoomScaleNormal="100" workbookViewId="0">
      <selection activeCell="C4" sqref="C4"/>
    </sheetView>
  </sheetViews>
  <sheetFormatPr defaultRowHeight="15" x14ac:dyDescent="0.25"/>
  <cols>
    <col min="1" max="1" width="14" style="55" bestFit="1" customWidth="1"/>
    <col min="2" max="2" width="15.28515625" style="55" customWidth="1"/>
    <col min="3" max="3" width="15.5703125" style="55" customWidth="1"/>
    <col min="4" max="7" width="11.7109375" style="55" customWidth="1"/>
    <col min="8" max="16384" width="9.140625" style="55"/>
  </cols>
  <sheetData>
    <row r="1" spans="1:7" x14ac:dyDescent="0.25">
      <c r="A1" s="54" t="s">
        <v>62</v>
      </c>
      <c r="B1" s="54"/>
      <c r="C1" s="54"/>
      <c r="D1" s="54"/>
      <c r="E1" s="54"/>
      <c r="F1" s="54"/>
      <c r="G1" s="54"/>
    </row>
    <row r="2" spans="1:7" x14ac:dyDescent="0.25">
      <c r="C2" s="56"/>
      <c r="D2" s="57"/>
      <c r="E2" s="58"/>
      <c r="F2" s="59"/>
      <c r="G2" s="58"/>
    </row>
    <row r="3" spans="1:7" ht="14.45" customHeight="1" x14ac:dyDescent="0.25">
      <c r="A3" s="60"/>
      <c r="B3" s="61" t="s">
        <v>58</v>
      </c>
      <c r="C3" s="62"/>
      <c r="D3" s="51" t="s">
        <v>57</v>
      </c>
      <c r="E3" s="52"/>
      <c r="F3" s="52"/>
      <c r="G3" s="53"/>
    </row>
    <row r="4" spans="1:7" s="67" customFormat="1" ht="14.45" customHeight="1" thickBot="1" x14ac:dyDescent="0.3">
      <c r="A4" s="63"/>
      <c r="B4" s="64" t="s">
        <v>0</v>
      </c>
      <c r="C4" s="65" t="s">
        <v>56</v>
      </c>
      <c r="D4" s="25" t="s">
        <v>0</v>
      </c>
      <c r="E4" s="66" t="s">
        <v>1</v>
      </c>
      <c r="F4" s="25" t="s">
        <v>56</v>
      </c>
      <c r="G4" s="66" t="s">
        <v>1</v>
      </c>
    </row>
    <row r="5" spans="1:7" x14ac:dyDescent="0.25">
      <c r="A5" s="68" t="s">
        <v>2</v>
      </c>
      <c r="B5" s="69">
        <v>2042220</v>
      </c>
      <c r="C5" s="70">
        <v>388522695</v>
      </c>
      <c r="D5" s="69">
        <f>SUM(D6:D55)</f>
        <v>18166</v>
      </c>
      <c r="E5" s="71">
        <f>D5/B5</f>
        <v>8.8952218664002901E-3</v>
      </c>
      <c r="F5" s="72">
        <f>SUM(F6:F55)</f>
        <v>72722540</v>
      </c>
      <c r="G5" s="73">
        <f>F5/$C$5</f>
        <v>0.1871770708272267</v>
      </c>
    </row>
    <row r="6" spans="1:7" x14ac:dyDescent="0.25">
      <c r="A6" s="74" t="s">
        <v>3</v>
      </c>
      <c r="B6" s="75">
        <v>40592</v>
      </c>
      <c r="C6" s="76">
        <v>5980595</v>
      </c>
      <c r="D6" s="75">
        <v>37</v>
      </c>
      <c r="E6" s="77">
        <f t="shared" ref="E6:E55" si="0">D6/B6</f>
        <v>9.115096570752858E-4</v>
      </c>
      <c r="F6" s="78">
        <v>9790</v>
      </c>
      <c r="G6" s="79" t="s">
        <v>55</v>
      </c>
    </row>
    <row r="7" spans="1:7" x14ac:dyDescent="0.25">
      <c r="A7" s="74" t="s">
        <v>4</v>
      </c>
      <c r="B7" s="75">
        <v>990</v>
      </c>
      <c r="C7" s="76">
        <v>70459</v>
      </c>
      <c r="D7" s="75">
        <v>17</v>
      </c>
      <c r="E7" s="77">
        <f t="shared" si="0"/>
        <v>1.7171717171717171E-2</v>
      </c>
      <c r="F7" s="78" t="s">
        <v>55</v>
      </c>
      <c r="G7" s="79" t="s">
        <v>55</v>
      </c>
    </row>
    <row r="8" spans="1:7" x14ac:dyDescent="0.25">
      <c r="A8" s="74" t="s">
        <v>5</v>
      </c>
      <c r="B8" s="75">
        <v>19086</v>
      </c>
      <c r="C8" s="76">
        <v>3852008</v>
      </c>
      <c r="D8" s="75">
        <v>74</v>
      </c>
      <c r="E8" s="77">
        <f t="shared" si="0"/>
        <v>3.8771874672534844E-3</v>
      </c>
      <c r="F8" s="78">
        <v>979560</v>
      </c>
      <c r="G8" s="79">
        <f t="shared" ref="G8:G55" si="1">F8/$C$5</f>
        <v>2.521242677985645E-3</v>
      </c>
    </row>
    <row r="9" spans="1:7" x14ac:dyDescent="0.25">
      <c r="A9" s="74" t="s">
        <v>6</v>
      </c>
      <c r="B9" s="75">
        <v>42625</v>
      </c>
      <c r="C9" s="76">
        <v>9651160</v>
      </c>
      <c r="D9" s="75">
        <v>69</v>
      </c>
      <c r="E9" s="77">
        <f t="shared" si="0"/>
        <v>1.6187683284457478E-3</v>
      </c>
      <c r="F9" s="78">
        <v>241190</v>
      </c>
      <c r="G9" s="79">
        <f t="shared" si="1"/>
        <v>6.2078741629237387E-4</v>
      </c>
    </row>
    <row r="10" spans="1:7" x14ac:dyDescent="0.25">
      <c r="A10" s="74" t="s">
        <v>7</v>
      </c>
      <c r="B10" s="75">
        <v>70521</v>
      </c>
      <c r="C10" s="76">
        <v>45154359</v>
      </c>
      <c r="D10" s="75">
        <v>3335</v>
      </c>
      <c r="E10" s="77">
        <f t="shared" si="0"/>
        <v>4.729087789452787E-2</v>
      </c>
      <c r="F10" s="78">
        <v>28326440</v>
      </c>
      <c r="G10" s="79">
        <f t="shared" si="1"/>
        <v>7.2908070402425265E-2</v>
      </c>
    </row>
    <row r="11" spans="1:7" x14ac:dyDescent="0.25">
      <c r="A11" s="74" t="s">
        <v>8</v>
      </c>
      <c r="B11" s="75">
        <v>38893</v>
      </c>
      <c r="C11" s="76">
        <v>7491702</v>
      </c>
      <c r="D11" s="75">
        <v>247</v>
      </c>
      <c r="E11" s="77">
        <f t="shared" si="0"/>
        <v>6.3507572056668293E-3</v>
      </c>
      <c r="F11" s="78">
        <v>1340620</v>
      </c>
      <c r="G11" s="79">
        <f t="shared" si="1"/>
        <v>3.4505577595666582E-3</v>
      </c>
    </row>
    <row r="12" spans="1:7" x14ac:dyDescent="0.25">
      <c r="A12" s="74" t="s">
        <v>9</v>
      </c>
      <c r="B12" s="75">
        <v>5521</v>
      </c>
      <c r="C12" s="76">
        <v>580114</v>
      </c>
      <c r="D12" s="75">
        <v>108</v>
      </c>
      <c r="E12" s="77">
        <f t="shared" si="0"/>
        <v>1.9561673609853288E-2</v>
      </c>
      <c r="F12" s="78">
        <v>82290</v>
      </c>
      <c r="G12" s="79">
        <f t="shared" si="1"/>
        <v>2.1180229896222664E-4</v>
      </c>
    </row>
    <row r="13" spans="1:7" x14ac:dyDescent="0.25">
      <c r="A13" s="74" t="s">
        <v>10</v>
      </c>
      <c r="B13" s="75">
        <v>2302</v>
      </c>
      <c r="C13" s="76">
        <v>1465973</v>
      </c>
      <c r="D13" s="75">
        <v>12</v>
      </c>
      <c r="E13" s="77">
        <f t="shared" si="0"/>
        <v>5.2128583840139013E-3</v>
      </c>
      <c r="F13" s="78" t="s">
        <v>55</v>
      </c>
      <c r="G13" s="79" t="s">
        <v>55</v>
      </c>
    </row>
    <row r="14" spans="1:7" x14ac:dyDescent="0.25">
      <c r="A14" s="74" t="s">
        <v>11</v>
      </c>
      <c r="B14" s="75">
        <v>47590</v>
      </c>
      <c r="C14" s="76">
        <v>7357343</v>
      </c>
      <c r="D14" s="75">
        <v>222</v>
      </c>
      <c r="E14" s="77">
        <f t="shared" si="0"/>
        <v>4.664845555789031E-3</v>
      </c>
      <c r="F14" s="78">
        <v>742420</v>
      </c>
      <c r="G14" s="79">
        <f t="shared" si="1"/>
        <v>1.9108793631733663E-3</v>
      </c>
    </row>
    <row r="15" spans="1:7" x14ac:dyDescent="0.25">
      <c r="A15" s="74" t="s">
        <v>12</v>
      </c>
      <c r="B15" s="75">
        <v>42439</v>
      </c>
      <c r="C15" s="76">
        <v>9573252</v>
      </c>
      <c r="D15" s="75">
        <v>122</v>
      </c>
      <c r="E15" s="77">
        <f t="shared" si="0"/>
        <v>2.8747142958128135E-3</v>
      </c>
      <c r="F15" s="78">
        <v>299920</v>
      </c>
      <c r="G15" s="79">
        <f t="shared" si="1"/>
        <v>7.7194975701483793E-4</v>
      </c>
    </row>
    <row r="16" spans="1:7" x14ac:dyDescent="0.25">
      <c r="A16" s="74" t="s">
        <v>13</v>
      </c>
      <c r="B16" s="75">
        <v>7328</v>
      </c>
      <c r="C16" s="76">
        <v>563803</v>
      </c>
      <c r="D16" s="75">
        <v>146</v>
      </c>
      <c r="E16" s="77">
        <f t="shared" si="0"/>
        <v>1.9923580786026202E-2</v>
      </c>
      <c r="F16" s="78">
        <v>153590</v>
      </c>
      <c r="G16" s="79">
        <f t="shared" si="1"/>
        <v>3.953179620562449E-4</v>
      </c>
    </row>
    <row r="17" spans="1:7" x14ac:dyDescent="0.25">
      <c r="A17" s="74" t="s">
        <v>14</v>
      </c>
      <c r="B17" s="75">
        <v>24996</v>
      </c>
      <c r="C17" s="76">
        <v>7567439</v>
      </c>
      <c r="D17" s="75">
        <v>260</v>
      </c>
      <c r="E17" s="77">
        <f t="shared" si="0"/>
        <v>1.0401664266282605E-2</v>
      </c>
      <c r="F17" s="78">
        <v>1289160</v>
      </c>
      <c r="G17" s="79">
        <f t="shared" si="1"/>
        <v>3.3181073244640188E-3</v>
      </c>
    </row>
    <row r="18" spans="1:7" x14ac:dyDescent="0.25">
      <c r="A18" s="74" t="s">
        <v>15</v>
      </c>
      <c r="B18" s="75">
        <v>72651</v>
      </c>
      <c r="C18" s="76">
        <v>17009971</v>
      </c>
      <c r="D18" s="75">
        <v>296</v>
      </c>
      <c r="E18" s="77">
        <f t="shared" si="0"/>
        <v>4.0742728936972649E-3</v>
      </c>
      <c r="F18" s="78">
        <v>597260</v>
      </c>
      <c r="G18" s="79">
        <f t="shared" si="1"/>
        <v>1.5372589753090229E-3</v>
      </c>
    </row>
    <row r="19" spans="1:7" x14ac:dyDescent="0.25">
      <c r="A19" s="74" t="s">
        <v>16</v>
      </c>
      <c r="B19" s="75">
        <v>56649</v>
      </c>
      <c r="C19" s="76">
        <v>11107336</v>
      </c>
      <c r="D19" s="75">
        <v>575</v>
      </c>
      <c r="E19" s="77">
        <f t="shared" si="0"/>
        <v>1.0150223304912708E-2</v>
      </c>
      <c r="F19" s="78">
        <v>755060</v>
      </c>
      <c r="G19" s="79">
        <f t="shared" si="1"/>
        <v>1.9434128552001319E-3</v>
      </c>
    </row>
    <row r="20" spans="1:7" x14ac:dyDescent="0.25">
      <c r="A20" s="74" t="s">
        <v>17</v>
      </c>
      <c r="B20" s="75">
        <v>86104</v>
      </c>
      <c r="C20" s="76">
        <v>28956455</v>
      </c>
      <c r="D20" s="75">
        <v>676</v>
      </c>
      <c r="E20" s="77">
        <f t="shared" si="0"/>
        <v>7.850970918888785E-3</v>
      </c>
      <c r="F20" s="78">
        <v>951930</v>
      </c>
      <c r="G20" s="79">
        <f t="shared" si="1"/>
        <v>2.4501271412214415E-3</v>
      </c>
    </row>
    <row r="21" spans="1:7" x14ac:dyDescent="0.25">
      <c r="A21" s="74" t="s">
        <v>18</v>
      </c>
      <c r="B21" s="75">
        <v>58569</v>
      </c>
      <c r="C21" s="76">
        <v>18782726</v>
      </c>
      <c r="D21" s="75">
        <v>105</v>
      </c>
      <c r="E21" s="77">
        <f t="shared" si="0"/>
        <v>1.7927572606669057E-3</v>
      </c>
      <c r="F21" s="78">
        <v>393920</v>
      </c>
      <c r="G21" s="79">
        <f t="shared" si="1"/>
        <v>1.0138918654417344E-3</v>
      </c>
    </row>
    <row r="22" spans="1:7" x14ac:dyDescent="0.25">
      <c r="A22" s="74" t="s">
        <v>19</v>
      </c>
      <c r="B22" s="75">
        <v>75966</v>
      </c>
      <c r="C22" s="76">
        <v>5737920</v>
      </c>
      <c r="D22" s="75">
        <v>184</v>
      </c>
      <c r="E22" s="77">
        <f t="shared" si="0"/>
        <v>2.4221362188347421E-3</v>
      </c>
      <c r="F22" s="78">
        <v>139610</v>
      </c>
      <c r="G22" s="79">
        <f t="shared" si="1"/>
        <v>3.593355080582873E-4</v>
      </c>
    </row>
    <row r="23" spans="1:7" x14ac:dyDescent="0.25">
      <c r="A23" s="74" t="s">
        <v>20</v>
      </c>
      <c r="B23" s="75">
        <v>27386</v>
      </c>
      <c r="C23" s="76">
        <v>3172978</v>
      </c>
      <c r="D23" s="75">
        <v>23</v>
      </c>
      <c r="E23" s="77">
        <f t="shared" si="0"/>
        <v>8.39845176367487E-4</v>
      </c>
      <c r="F23" s="78">
        <v>71840</v>
      </c>
      <c r="G23" s="79">
        <f t="shared" si="1"/>
        <v>1.8490554329136423E-4</v>
      </c>
    </row>
    <row r="24" spans="1:7" x14ac:dyDescent="0.25">
      <c r="A24" s="74" t="s">
        <v>21</v>
      </c>
      <c r="B24" s="75">
        <v>7600</v>
      </c>
      <c r="C24" s="76">
        <v>666962</v>
      </c>
      <c r="D24" s="75">
        <v>552</v>
      </c>
      <c r="E24" s="77">
        <f t="shared" si="0"/>
        <v>7.2631578947368422E-2</v>
      </c>
      <c r="F24" s="78">
        <v>600270</v>
      </c>
      <c r="G24" s="79">
        <f t="shared" si="1"/>
        <v>1.5450062704831181E-3</v>
      </c>
    </row>
    <row r="25" spans="1:7" x14ac:dyDescent="0.25">
      <c r="A25" s="80" t="s">
        <v>22</v>
      </c>
      <c r="B25" s="81">
        <v>12429</v>
      </c>
      <c r="C25" s="82">
        <v>2472805</v>
      </c>
      <c r="D25" s="81">
        <v>117</v>
      </c>
      <c r="E25" s="83">
        <f t="shared" si="0"/>
        <v>9.4134685010861703E-3</v>
      </c>
      <c r="F25" s="84">
        <v>304380</v>
      </c>
      <c r="G25" s="85">
        <f t="shared" si="1"/>
        <v>7.83429137904029E-4</v>
      </c>
    </row>
    <row r="26" spans="1:7" x14ac:dyDescent="0.25">
      <c r="A26" s="74" t="s">
        <v>23</v>
      </c>
      <c r="B26" s="75">
        <v>7241</v>
      </c>
      <c r="C26" s="76">
        <v>475184</v>
      </c>
      <c r="D26" s="75">
        <v>204</v>
      </c>
      <c r="E26" s="77">
        <f t="shared" si="0"/>
        <v>2.8172904294986881E-2</v>
      </c>
      <c r="F26" s="78">
        <v>327950</v>
      </c>
      <c r="G26" s="79">
        <f t="shared" si="1"/>
        <v>8.4409483466596459E-4</v>
      </c>
    </row>
    <row r="27" spans="1:7" x14ac:dyDescent="0.25">
      <c r="A27" s="74" t="s">
        <v>24</v>
      </c>
      <c r="B27" s="75">
        <v>47641</v>
      </c>
      <c r="C27" s="76">
        <v>8220935</v>
      </c>
      <c r="D27" s="75">
        <v>646</v>
      </c>
      <c r="E27" s="77">
        <f t="shared" si="0"/>
        <v>1.3559748955731407E-2</v>
      </c>
      <c r="F27" s="78">
        <v>1760690</v>
      </c>
      <c r="G27" s="79">
        <f t="shared" si="1"/>
        <v>4.5317558604909807E-3</v>
      </c>
    </row>
    <row r="28" spans="1:7" x14ac:dyDescent="0.25">
      <c r="A28" s="74" t="s">
        <v>25</v>
      </c>
      <c r="B28" s="75">
        <v>68822</v>
      </c>
      <c r="C28" s="76">
        <v>18395390</v>
      </c>
      <c r="D28" s="75">
        <v>639</v>
      </c>
      <c r="E28" s="77">
        <f t="shared" si="0"/>
        <v>9.2848217139868058E-3</v>
      </c>
      <c r="F28" s="78">
        <v>1013250</v>
      </c>
      <c r="G28" s="79">
        <f t="shared" si="1"/>
        <v>2.6079557591867316E-3</v>
      </c>
    </row>
    <row r="29" spans="1:7" x14ac:dyDescent="0.25">
      <c r="A29" s="74" t="s">
        <v>26</v>
      </c>
      <c r="B29" s="75">
        <v>34988</v>
      </c>
      <c r="C29" s="76">
        <v>6195968</v>
      </c>
      <c r="D29" s="75">
        <v>31</v>
      </c>
      <c r="E29" s="77">
        <f t="shared" si="0"/>
        <v>8.8601806333600097E-4</v>
      </c>
      <c r="F29" s="78">
        <v>115850</v>
      </c>
      <c r="G29" s="79">
        <f t="shared" si="1"/>
        <v>2.9818077937506329E-4</v>
      </c>
    </row>
    <row r="30" spans="1:7" x14ac:dyDescent="0.25">
      <c r="A30" s="74" t="s">
        <v>27</v>
      </c>
      <c r="B30" s="75">
        <v>95320</v>
      </c>
      <c r="C30" s="76">
        <v>10525938</v>
      </c>
      <c r="D30" s="75">
        <v>353</v>
      </c>
      <c r="E30" s="77">
        <f t="shared" si="0"/>
        <v>3.7033151489718843E-3</v>
      </c>
      <c r="F30" s="78">
        <v>662070</v>
      </c>
      <c r="G30" s="79">
        <f t="shared" si="1"/>
        <v>1.7040703375127159E-3</v>
      </c>
    </row>
    <row r="31" spans="1:7" x14ac:dyDescent="0.25">
      <c r="A31" s="74" t="s">
        <v>28</v>
      </c>
      <c r="B31" s="75">
        <v>27048</v>
      </c>
      <c r="C31" s="76">
        <v>3520623</v>
      </c>
      <c r="D31" s="75">
        <v>187</v>
      </c>
      <c r="E31" s="77">
        <f t="shared" si="0"/>
        <v>6.9136350192250812E-3</v>
      </c>
      <c r="F31" s="78">
        <v>249880</v>
      </c>
      <c r="G31" s="79">
        <f t="shared" si="1"/>
        <v>6.4315419206077522E-4</v>
      </c>
    </row>
    <row r="32" spans="1:7" x14ac:dyDescent="0.25">
      <c r="A32" s="74" t="s">
        <v>29</v>
      </c>
      <c r="B32" s="75">
        <v>46332</v>
      </c>
      <c r="C32" s="76">
        <v>21983430</v>
      </c>
      <c r="D32" s="75">
        <v>257</v>
      </c>
      <c r="E32" s="77">
        <f t="shared" si="0"/>
        <v>5.5469222135888802E-3</v>
      </c>
      <c r="F32" s="78">
        <v>676620</v>
      </c>
      <c r="G32" s="79">
        <f t="shared" si="1"/>
        <v>1.7415198872745387E-3</v>
      </c>
    </row>
    <row r="33" spans="1:7" x14ac:dyDescent="0.25">
      <c r="A33" s="74" t="s">
        <v>30</v>
      </c>
      <c r="B33" s="75">
        <v>3423</v>
      </c>
      <c r="C33" s="76">
        <v>665758</v>
      </c>
      <c r="D33" s="75">
        <v>42</v>
      </c>
      <c r="E33" s="77">
        <f t="shared" si="0"/>
        <v>1.2269938650306749E-2</v>
      </c>
      <c r="F33" s="78">
        <v>188810</v>
      </c>
      <c r="G33" s="79">
        <f t="shared" si="1"/>
        <v>4.8596903714981181E-4</v>
      </c>
    </row>
    <row r="34" spans="1:7" x14ac:dyDescent="0.25">
      <c r="A34" s="74" t="s">
        <v>31</v>
      </c>
      <c r="B34" s="75">
        <v>4123</v>
      </c>
      <c r="C34" s="76">
        <v>187794</v>
      </c>
      <c r="D34" s="75">
        <v>144</v>
      </c>
      <c r="E34" s="77">
        <f t="shared" si="0"/>
        <v>3.4926024739267522E-2</v>
      </c>
      <c r="F34" s="78">
        <v>104330</v>
      </c>
      <c r="G34" s="79">
        <f t="shared" si="1"/>
        <v>2.6853000183168195E-4</v>
      </c>
    </row>
    <row r="35" spans="1:7" x14ac:dyDescent="0.25">
      <c r="A35" s="74" t="s">
        <v>32</v>
      </c>
      <c r="B35" s="75">
        <v>9883</v>
      </c>
      <c r="C35" s="76">
        <v>1097950</v>
      </c>
      <c r="D35" s="75">
        <v>102</v>
      </c>
      <c r="E35" s="77">
        <f t="shared" si="0"/>
        <v>1.0320752807851866E-2</v>
      </c>
      <c r="F35" s="78">
        <v>130180</v>
      </c>
      <c r="G35" s="79">
        <f t="shared" si="1"/>
        <v>3.3506408164907844E-4</v>
      </c>
    </row>
    <row r="36" spans="1:7" x14ac:dyDescent="0.25">
      <c r="A36" s="74" t="s">
        <v>33</v>
      </c>
      <c r="B36" s="75">
        <v>25044</v>
      </c>
      <c r="C36" s="76">
        <v>2582343</v>
      </c>
      <c r="D36" s="75">
        <v>148</v>
      </c>
      <c r="E36" s="77">
        <f t="shared" si="0"/>
        <v>5.9095991055741898E-3</v>
      </c>
      <c r="F36" s="78">
        <v>399400</v>
      </c>
      <c r="G36" s="79">
        <f t="shared" si="1"/>
        <v>1.027996575592579E-3</v>
      </c>
    </row>
    <row r="37" spans="1:7" x14ac:dyDescent="0.25">
      <c r="A37" s="74" t="s">
        <v>34</v>
      </c>
      <c r="B37" s="75">
        <v>33438</v>
      </c>
      <c r="C37" s="76">
        <v>5369212</v>
      </c>
      <c r="D37" s="75">
        <v>1330</v>
      </c>
      <c r="E37" s="77">
        <f t="shared" si="0"/>
        <v>3.9775106166636758E-2</v>
      </c>
      <c r="F37" s="78">
        <v>2064620</v>
      </c>
      <c r="G37" s="79">
        <f t="shared" si="1"/>
        <v>5.3140267648972214E-3</v>
      </c>
    </row>
    <row r="38" spans="1:7" x14ac:dyDescent="0.25">
      <c r="A38" s="74" t="s">
        <v>35</v>
      </c>
      <c r="B38" s="75">
        <v>46418</v>
      </c>
      <c r="C38" s="76">
        <v>12900674</v>
      </c>
      <c r="D38" s="75">
        <v>404</v>
      </c>
      <c r="E38" s="77">
        <f t="shared" si="0"/>
        <v>8.7035201861346886E-3</v>
      </c>
      <c r="F38" s="78">
        <v>1297420</v>
      </c>
      <c r="G38" s="79">
        <f t="shared" si="1"/>
        <v>3.3393673437789781E-3</v>
      </c>
    </row>
    <row r="39" spans="1:7" x14ac:dyDescent="0.25">
      <c r="A39" s="74" t="s">
        <v>36</v>
      </c>
      <c r="B39" s="75">
        <v>26364</v>
      </c>
      <c r="C39" s="76">
        <v>8234102</v>
      </c>
      <c r="D39" s="75">
        <v>107</v>
      </c>
      <c r="E39" s="77">
        <f t="shared" si="0"/>
        <v>4.0585647094522831E-3</v>
      </c>
      <c r="F39" s="78">
        <v>128080</v>
      </c>
      <c r="G39" s="79">
        <f t="shared" si="1"/>
        <v>3.2965899199273289E-4</v>
      </c>
    </row>
    <row r="40" spans="1:7" x14ac:dyDescent="0.25">
      <c r="A40" s="74" t="s">
        <v>37</v>
      </c>
      <c r="B40" s="75">
        <v>77805</v>
      </c>
      <c r="C40" s="76">
        <v>9341225</v>
      </c>
      <c r="D40" s="75">
        <v>773</v>
      </c>
      <c r="E40" s="77">
        <f t="shared" si="0"/>
        <v>9.9350941456204621E-3</v>
      </c>
      <c r="F40" s="78">
        <v>997510</v>
      </c>
      <c r="G40" s="79">
        <f t="shared" si="1"/>
        <v>2.5674433252863131E-3</v>
      </c>
    </row>
    <row r="41" spans="1:7" x14ac:dyDescent="0.25">
      <c r="A41" s="74" t="s">
        <v>38</v>
      </c>
      <c r="B41" s="75">
        <v>78531</v>
      </c>
      <c r="C41" s="76">
        <v>7465512</v>
      </c>
      <c r="D41" s="75">
        <v>39</v>
      </c>
      <c r="E41" s="77">
        <f t="shared" si="0"/>
        <v>4.9661916949994274E-4</v>
      </c>
      <c r="F41" s="78">
        <v>11910</v>
      </c>
      <c r="G41" s="79">
        <f t="shared" si="1"/>
        <v>3.0654579908131235E-5</v>
      </c>
    </row>
    <row r="42" spans="1:7" x14ac:dyDescent="0.25">
      <c r="A42" s="74" t="s">
        <v>39</v>
      </c>
      <c r="B42" s="75">
        <v>37616</v>
      </c>
      <c r="C42" s="76">
        <v>5006822</v>
      </c>
      <c r="D42" s="75">
        <v>567</v>
      </c>
      <c r="E42" s="77">
        <f t="shared" si="0"/>
        <v>1.5073373032752021E-2</v>
      </c>
      <c r="F42" s="78">
        <v>2778110</v>
      </c>
      <c r="G42" s="79">
        <f t="shared" si="1"/>
        <v>7.1504445834238844E-3</v>
      </c>
    </row>
    <row r="43" spans="1:7" x14ac:dyDescent="0.25">
      <c r="A43" s="74" t="s">
        <v>40</v>
      </c>
      <c r="B43" s="75">
        <v>53157</v>
      </c>
      <c r="C43" s="76">
        <v>7758884</v>
      </c>
      <c r="D43" s="75">
        <v>1048</v>
      </c>
      <c r="E43" s="77">
        <f t="shared" si="0"/>
        <v>1.9715183324867845E-2</v>
      </c>
      <c r="F43" s="78">
        <v>7076020</v>
      </c>
      <c r="G43" s="79">
        <f t="shared" si="1"/>
        <v>1.821262976671157E-2</v>
      </c>
    </row>
    <row r="44" spans="1:7" x14ac:dyDescent="0.25">
      <c r="A44" s="74" t="s">
        <v>41</v>
      </c>
      <c r="B44" s="75">
        <v>1043</v>
      </c>
      <c r="C44" s="76">
        <v>57998</v>
      </c>
      <c r="D44" s="75">
        <v>20</v>
      </c>
      <c r="E44" s="77">
        <f t="shared" si="0"/>
        <v>1.9175455417066157E-2</v>
      </c>
      <c r="F44" s="78">
        <v>20620</v>
      </c>
      <c r="G44" s="79">
        <f t="shared" si="1"/>
        <v>5.3072832720878766E-5</v>
      </c>
    </row>
    <row r="45" spans="1:7" x14ac:dyDescent="0.25">
      <c r="A45" s="74" t="s">
        <v>42</v>
      </c>
      <c r="B45" s="75">
        <v>24791</v>
      </c>
      <c r="C45" s="76">
        <v>3008739</v>
      </c>
      <c r="D45" s="75">
        <v>49</v>
      </c>
      <c r="E45" s="77">
        <f t="shared" si="0"/>
        <v>1.9765237384534711E-3</v>
      </c>
      <c r="F45" s="78">
        <v>187930</v>
      </c>
      <c r="G45" s="79">
        <f t="shared" si="1"/>
        <v>4.8370404719858131E-4</v>
      </c>
    </row>
    <row r="46" spans="1:7" x14ac:dyDescent="0.25">
      <c r="A46" s="74" t="s">
        <v>43</v>
      </c>
      <c r="B46" s="75">
        <v>29968</v>
      </c>
      <c r="C46" s="76">
        <v>9721522</v>
      </c>
      <c r="D46" s="75">
        <v>79</v>
      </c>
      <c r="E46" s="77">
        <f t="shared" si="0"/>
        <v>2.6361452215696744E-3</v>
      </c>
      <c r="F46" s="78">
        <v>101390</v>
      </c>
      <c r="G46" s="79">
        <f t="shared" si="1"/>
        <v>2.6096287631279815E-4</v>
      </c>
    </row>
    <row r="47" spans="1:7" x14ac:dyDescent="0.25">
      <c r="A47" s="74" t="s">
        <v>44</v>
      </c>
      <c r="B47" s="75">
        <v>69983</v>
      </c>
      <c r="C47" s="76">
        <v>3798934</v>
      </c>
      <c r="D47" s="75">
        <v>106</v>
      </c>
      <c r="E47" s="77">
        <f t="shared" si="0"/>
        <v>1.5146535587214037E-3</v>
      </c>
      <c r="F47" s="78">
        <v>42120</v>
      </c>
      <c r="G47" s="79">
        <f t="shared" si="1"/>
        <v>1.0841065539298805E-4</v>
      </c>
    </row>
    <row r="48" spans="1:7" x14ac:dyDescent="0.25">
      <c r="A48" s="74" t="s">
        <v>45</v>
      </c>
      <c r="B48" s="75">
        <v>248416</v>
      </c>
      <c r="C48" s="76">
        <v>24924041</v>
      </c>
      <c r="D48" s="75">
        <v>311</v>
      </c>
      <c r="E48" s="77">
        <f t="shared" si="0"/>
        <v>1.2519322426896818E-3</v>
      </c>
      <c r="F48" s="78">
        <v>3034730</v>
      </c>
      <c r="G48" s="79">
        <f t="shared" si="1"/>
        <v>7.810946539429312E-3</v>
      </c>
    </row>
    <row r="49" spans="1:7" x14ac:dyDescent="0.25">
      <c r="A49" s="74" t="s">
        <v>46</v>
      </c>
      <c r="B49" s="75">
        <v>18409</v>
      </c>
      <c r="C49" s="76">
        <v>1838610</v>
      </c>
      <c r="D49" s="75">
        <v>80</v>
      </c>
      <c r="E49" s="77">
        <f t="shared" si="0"/>
        <v>4.3457004725949268E-3</v>
      </c>
      <c r="F49" s="78">
        <v>308830</v>
      </c>
      <c r="G49" s="79">
        <f t="shared" si="1"/>
        <v>7.94882780271047E-4</v>
      </c>
    </row>
    <row r="50" spans="1:7" x14ac:dyDescent="0.25">
      <c r="A50" s="74" t="s">
        <v>47</v>
      </c>
      <c r="B50" s="75">
        <v>6808</v>
      </c>
      <c r="C50" s="76">
        <v>780968</v>
      </c>
      <c r="D50" s="75">
        <v>639</v>
      </c>
      <c r="E50" s="77">
        <f t="shared" si="0"/>
        <v>9.3860164512338431E-2</v>
      </c>
      <c r="F50" s="78">
        <v>1182160</v>
      </c>
      <c r="G50" s="79">
        <f t="shared" si="1"/>
        <v>3.0427051372121259E-3</v>
      </c>
    </row>
    <row r="51" spans="1:7" x14ac:dyDescent="0.25">
      <c r="A51" s="74" t="s">
        <v>48</v>
      </c>
      <c r="B51" s="75">
        <v>43225</v>
      </c>
      <c r="C51" s="76">
        <v>3960501</v>
      </c>
      <c r="D51" s="75">
        <v>212</v>
      </c>
      <c r="E51" s="77">
        <f t="shared" si="0"/>
        <v>4.9045691150954307E-3</v>
      </c>
      <c r="F51" s="78">
        <v>355950</v>
      </c>
      <c r="G51" s="79">
        <f t="shared" si="1"/>
        <v>9.1616269675057205E-4</v>
      </c>
    </row>
    <row r="52" spans="1:7" x14ac:dyDescent="0.25">
      <c r="A52" s="74" t="s">
        <v>49</v>
      </c>
      <c r="B52" s="75">
        <v>35793</v>
      </c>
      <c r="C52" s="76">
        <v>9634461</v>
      </c>
      <c r="D52" s="75">
        <v>824</v>
      </c>
      <c r="E52" s="77">
        <f t="shared" si="0"/>
        <v>2.3021261140446458E-2</v>
      </c>
      <c r="F52" s="78">
        <v>7591800</v>
      </c>
      <c r="G52" s="79">
        <f t="shared" si="1"/>
        <v>1.9540171263354385E-2</v>
      </c>
    </row>
    <row r="53" spans="1:7" x14ac:dyDescent="0.25">
      <c r="A53" s="74" t="s">
        <v>50</v>
      </c>
      <c r="B53" s="75">
        <v>23622</v>
      </c>
      <c r="C53" s="76">
        <v>754279</v>
      </c>
      <c r="D53" s="75">
        <v>54</v>
      </c>
      <c r="E53" s="77">
        <f t="shared" si="0"/>
        <v>2.2860045720091439E-3</v>
      </c>
      <c r="F53" s="78">
        <v>40780</v>
      </c>
      <c r="G53" s="79">
        <f t="shared" si="1"/>
        <v>1.0496169342179613E-4</v>
      </c>
    </row>
    <row r="54" spans="1:7" x14ac:dyDescent="0.25">
      <c r="A54" s="74" t="s">
        <v>51</v>
      </c>
      <c r="B54" s="75">
        <v>64793</v>
      </c>
      <c r="C54" s="76">
        <v>11427423</v>
      </c>
      <c r="D54" s="75">
        <v>1537</v>
      </c>
      <c r="E54" s="77">
        <f t="shared" si="0"/>
        <v>2.3721698331609895E-2</v>
      </c>
      <c r="F54" s="78">
        <v>2486110</v>
      </c>
      <c r="G54" s="79">
        <f t="shared" si="1"/>
        <v>6.3988797359701213E-3</v>
      </c>
    </row>
    <row r="55" spans="1:7" x14ac:dyDescent="0.25">
      <c r="A55" s="86" t="s">
        <v>52</v>
      </c>
      <c r="B55" s="87">
        <v>11938</v>
      </c>
      <c r="C55" s="88">
        <v>1472113</v>
      </c>
      <c r="D55" s="87">
        <v>57</v>
      </c>
      <c r="E55" s="89">
        <f t="shared" si="0"/>
        <v>4.7746691238063329E-3</v>
      </c>
      <c r="F55" s="90">
        <v>108170</v>
      </c>
      <c r="G55" s="91">
        <f t="shared" si="1"/>
        <v>2.7841359434614238E-4</v>
      </c>
    </row>
    <row r="56" spans="1:7" x14ac:dyDescent="0.25">
      <c r="A56" s="92" t="s">
        <v>64</v>
      </c>
      <c r="B56" s="92"/>
      <c r="C56" s="92"/>
      <c r="D56" s="92"/>
      <c r="E56" s="92"/>
      <c r="F56" s="92"/>
      <c r="G56" s="92"/>
    </row>
    <row r="57" spans="1:7" x14ac:dyDescent="0.25">
      <c r="A57" s="92" t="s">
        <v>63</v>
      </c>
      <c r="B57" s="92"/>
      <c r="C57" s="92"/>
      <c r="D57" s="92"/>
      <c r="E57" s="92"/>
      <c r="F57" s="92"/>
      <c r="G57" s="92"/>
    </row>
  </sheetData>
  <mergeCells count="3">
    <mergeCell ref="B3:C3"/>
    <mergeCell ref="D3:G3"/>
    <mergeCell ref="A1:G1"/>
  </mergeCells>
  <pageMargins left="0.7" right="0.7" top="0.75" bottom="0.75" header="0.3" footer="0.3"/>
  <pageSetup scale="82" fitToWidth="2" fitToHeight="4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zoomScaleNormal="100" workbookViewId="0">
      <selection activeCell="C8" sqref="C8"/>
    </sheetView>
  </sheetViews>
  <sheetFormatPr defaultRowHeight="15" x14ac:dyDescent="0.25"/>
  <cols>
    <col min="1" max="1" width="14" bestFit="1" customWidth="1"/>
    <col min="2" max="3" width="15.28515625" customWidth="1"/>
    <col min="4" max="4" width="9" bestFit="1" customWidth="1"/>
    <col min="5" max="5" width="9.42578125" customWidth="1"/>
    <col min="6" max="6" width="12.42578125" customWidth="1"/>
    <col min="7" max="7" width="9.42578125" customWidth="1"/>
    <col min="8" max="8" width="13.28515625" customWidth="1"/>
    <col min="9" max="9" width="13.28515625" style="36" customWidth="1"/>
  </cols>
  <sheetData>
    <row r="1" spans="1:9" x14ac:dyDescent="0.25">
      <c r="A1" s="17" t="s">
        <v>59</v>
      </c>
      <c r="B1" s="17"/>
      <c r="C1" s="17"/>
      <c r="D1" s="17"/>
      <c r="E1" s="17"/>
      <c r="F1" s="17"/>
      <c r="G1" s="17"/>
      <c r="I1"/>
    </row>
    <row r="2" spans="1:9" x14ac:dyDescent="0.25">
      <c r="C2" s="42">
        <f>C6/1000000</f>
        <v>41.975192580623968</v>
      </c>
      <c r="D2" s="1"/>
      <c r="E2" s="2"/>
      <c r="F2" s="41">
        <f>F7/1000000</f>
        <v>0.29141</v>
      </c>
      <c r="G2" s="2"/>
      <c r="I2"/>
    </row>
    <row r="3" spans="1:9" ht="14.45" customHeight="1" x14ac:dyDescent="0.25">
      <c r="A3" s="7"/>
      <c r="B3" s="49" t="s">
        <v>58</v>
      </c>
      <c r="C3" s="50"/>
      <c r="D3" s="51" t="s">
        <v>57</v>
      </c>
      <c r="E3" s="52"/>
      <c r="F3" s="52"/>
      <c r="G3" s="53"/>
      <c r="H3" s="49" t="s">
        <v>60</v>
      </c>
      <c r="I3" s="50"/>
    </row>
    <row r="4" spans="1:9" s="26" customFormat="1" ht="14.45" customHeight="1" thickBot="1" x14ac:dyDescent="0.3">
      <c r="A4" s="8"/>
      <c r="B4" s="27" t="s">
        <v>0</v>
      </c>
      <c r="C4" s="28" t="s">
        <v>56</v>
      </c>
      <c r="D4" s="23" t="s">
        <v>0</v>
      </c>
      <c r="E4" s="24" t="s">
        <v>1</v>
      </c>
      <c r="F4" s="25" t="s">
        <v>56</v>
      </c>
      <c r="G4" s="24" t="s">
        <v>1</v>
      </c>
      <c r="H4" s="27" t="s">
        <v>0</v>
      </c>
      <c r="I4" s="28" t="s">
        <v>61</v>
      </c>
    </row>
    <row r="5" spans="1:9" x14ac:dyDescent="0.25">
      <c r="A5" s="9" t="s">
        <v>2</v>
      </c>
      <c r="B5" s="3">
        <f>SUM(B6:B55)</f>
        <v>2109303</v>
      </c>
      <c r="C5" s="29">
        <v>368182490.80722499</v>
      </c>
      <c r="D5" s="3">
        <f>SUM(D6:D55)</f>
        <v>14326</v>
      </c>
      <c r="E5" s="4">
        <f t="shared" ref="E5" si="0">D5/$B5</f>
        <v>6.7918170125392131E-3</v>
      </c>
      <c r="F5" s="19">
        <v>3120717</v>
      </c>
      <c r="G5" s="33">
        <f t="shared" ref="G5" si="1">F5/$C5</f>
        <v>8.4760059968032597E-3</v>
      </c>
      <c r="H5" s="3">
        <v>278290</v>
      </c>
      <c r="I5" s="37">
        <v>96476496</v>
      </c>
    </row>
    <row r="6" spans="1:9" x14ac:dyDescent="0.25">
      <c r="A6" s="10" t="s">
        <v>7</v>
      </c>
      <c r="B6" s="5">
        <v>77857</v>
      </c>
      <c r="C6" s="30">
        <v>41975192.580623969</v>
      </c>
      <c r="D6" s="5">
        <v>3008</v>
      </c>
      <c r="E6" s="6">
        <f t="shared" ref="E6:E37" si="2">D6/$B6</f>
        <v>3.8634933275106927E-2</v>
      </c>
      <c r="F6" s="20">
        <v>1355207</v>
      </c>
      <c r="G6" s="18">
        <f t="shared" ref="G6:G52" si="3">F6/$C6</f>
        <v>3.2285903093761448E-2</v>
      </c>
      <c r="H6" s="5">
        <v>4213</v>
      </c>
      <c r="I6" s="38">
        <v>205383</v>
      </c>
    </row>
    <row r="7" spans="1:9" x14ac:dyDescent="0.25">
      <c r="A7" s="10" t="s">
        <v>49</v>
      </c>
      <c r="B7" s="5">
        <v>37249</v>
      </c>
      <c r="C7" s="30">
        <v>8414664.312643677</v>
      </c>
      <c r="D7" s="5">
        <v>767</v>
      </c>
      <c r="E7" s="6">
        <f t="shared" si="2"/>
        <v>2.0591156809578782E-2</v>
      </c>
      <c r="F7" s="20">
        <v>291410</v>
      </c>
      <c r="G7" s="18">
        <f t="shared" si="3"/>
        <v>3.4631209181111858E-2</v>
      </c>
      <c r="H7" s="5">
        <v>1866</v>
      </c>
      <c r="I7" s="38">
        <v>805517</v>
      </c>
    </row>
    <row r="8" spans="1:9" x14ac:dyDescent="0.25">
      <c r="A8" s="10" t="s">
        <v>39</v>
      </c>
      <c r="B8" s="5">
        <v>35439</v>
      </c>
      <c r="C8" s="30">
        <v>5433343.644006568</v>
      </c>
      <c r="D8" s="5">
        <v>554</v>
      </c>
      <c r="E8" s="6">
        <f t="shared" si="2"/>
        <v>1.5632495273568667E-2</v>
      </c>
      <c r="F8" s="20">
        <v>194356</v>
      </c>
      <c r="G8" s="18">
        <f t="shared" si="3"/>
        <v>3.5770975063281869E-2</v>
      </c>
      <c r="H8" s="5">
        <v>1935</v>
      </c>
      <c r="I8" s="38">
        <v>712518</v>
      </c>
    </row>
    <row r="9" spans="1:9" x14ac:dyDescent="0.25">
      <c r="A9" s="10" t="s">
        <v>51</v>
      </c>
      <c r="B9" s="5">
        <v>69754</v>
      </c>
      <c r="C9" s="30">
        <v>11108333.128407223</v>
      </c>
      <c r="D9" s="5">
        <v>1180</v>
      </c>
      <c r="E9" s="6">
        <f t="shared" si="2"/>
        <v>1.6916592596840325E-2</v>
      </c>
      <c r="F9" s="20">
        <v>121527</v>
      </c>
      <c r="G9" s="18">
        <f t="shared" si="3"/>
        <v>1.0940165243084067E-2</v>
      </c>
      <c r="H9" s="5">
        <v>14477</v>
      </c>
      <c r="I9" s="38">
        <v>1770594</v>
      </c>
    </row>
    <row r="10" spans="1:9" x14ac:dyDescent="0.25">
      <c r="A10" s="10" t="s">
        <v>34</v>
      </c>
      <c r="B10" s="5">
        <v>35537</v>
      </c>
      <c r="C10" s="30">
        <v>5473591.9369458118</v>
      </c>
      <c r="D10" s="5">
        <v>864</v>
      </c>
      <c r="E10" s="6">
        <f t="shared" si="2"/>
        <v>2.43126881841461E-2</v>
      </c>
      <c r="F10" s="20">
        <v>97177</v>
      </c>
      <c r="G10" s="18">
        <f t="shared" si="3"/>
        <v>1.7753789672202605E-2</v>
      </c>
      <c r="H10" s="5">
        <v>2497</v>
      </c>
      <c r="I10" s="38">
        <v>280214</v>
      </c>
    </row>
    <row r="11" spans="1:9" x14ac:dyDescent="0.25">
      <c r="A11" s="10" t="s">
        <v>11</v>
      </c>
      <c r="B11" s="5">
        <v>47740</v>
      </c>
      <c r="C11" s="30">
        <v>9643967.1645320188</v>
      </c>
      <c r="D11" s="5">
        <v>210</v>
      </c>
      <c r="E11" s="6">
        <f t="shared" si="2"/>
        <v>4.3988269794721412E-3</v>
      </c>
      <c r="F11" s="20">
        <v>83373</v>
      </c>
      <c r="G11" s="18">
        <f t="shared" si="3"/>
        <v>8.6450937231126231E-3</v>
      </c>
      <c r="H11" s="5">
        <v>1304</v>
      </c>
      <c r="I11" s="38">
        <v>193495</v>
      </c>
    </row>
    <row r="12" spans="1:9" x14ac:dyDescent="0.25">
      <c r="A12" s="10" t="s">
        <v>40</v>
      </c>
      <c r="B12" s="5">
        <v>59309</v>
      </c>
      <c r="C12" s="30">
        <v>7195666.6390804593</v>
      </c>
      <c r="D12" s="5">
        <v>600</v>
      </c>
      <c r="E12" s="6">
        <f t="shared" si="2"/>
        <v>1.0116508455714985E-2</v>
      </c>
      <c r="F12" s="20">
        <v>78525</v>
      </c>
      <c r="G12" s="18">
        <f t="shared" si="3"/>
        <v>1.0912817941498577E-2</v>
      </c>
      <c r="H12" s="5">
        <v>13937</v>
      </c>
      <c r="I12" s="38">
        <v>1379252</v>
      </c>
    </row>
    <row r="13" spans="1:9" x14ac:dyDescent="0.25">
      <c r="A13" s="10" t="s">
        <v>45</v>
      </c>
      <c r="B13" s="5">
        <v>248809</v>
      </c>
      <c r="C13" s="30">
        <v>26015123.523152705</v>
      </c>
      <c r="D13" s="5">
        <v>238</v>
      </c>
      <c r="E13" s="6">
        <f t="shared" si="2"/>
        <v>9.5655703772773491E-4</v>
      </c>
      <c r="F13" s="20">
        <v>71926</v>
      </c>
      <c r="G13" s="18">
        <f t="shared" si="3"/>
        <v>2.7647764169171809E-3</v>
      </c>
      <c r="H13" s="5">
        <v>9294</v>
      </c>
      <c r="I13" s="38">
        <v>2576585</v>
      </c>
    </row>
    <row r="14" spans="1:9" x14ac:dyDescent="0.25">
      <c r="A14" s="10" t="s">
        <v>8</v>
      </c>
      <c r="B14" s="5">
        <v>36180</v>
      </c>
      <c r="C14" s="30">
        <v>7508242.183251231</v>
      </c>
      <c r="D14" s="5">
        <v>176</v>
      </c>
      <c r="E14" s="6">
        <f t="shared" si="2"/>
        <v>4.8645660585959092E-3</v>
      </c>
      <c r="F14" s="20">
        <v>68188</v>
      </c>
      <c r="G14" s="18">
        <f t="shared" si="3"/>
        <v>9.0817528704798811E-3</v>
      </c>
      <c r="H14" s="5">
        <v>3159</v>
      </c>
      <c r="I14" s="38">
        <v>2760309</v>
      </c>
    </row>
    <row r="15" spans="1:9" x14ac:dyDescent="0.25">
      <c r="A15" s="10" t="s">
        <v>25</v>
      </c>
      <c r="B15" s="5">
        <v>74542</v>
      </c>
      <c r="C15" s="30">
        <v>16327329.31100164</v>
      </c>
      <c r="D15" s="5">
        <v>519</v>
      </c>
      <c r="E15" s="6">
        <f t="shared" si="2"/>
        <v>6.9625177752139734E-3</v>
      </c>
      <c r="F15" s="20">
        <v>67325</v>
      </c>
      <c r="G15" s="18">
        <f t="shared" si="3"/>
        <v>4.1234545293721272E-3</v>
      </c>
      <c r="H15" s="5">
        <v>4701</v>
      </c>
      <c r="I15" s="38">
        <v>818754</v>
      </c>
    </row>
    <row r="16" spans="1:9" x14ac:dyDescent="0.25">
      <c r="A16" s="10" t="s">
        <v>47</v>
      </c>
      <c r="B16" s="5">
        <v>7338</v>
      </c>
      <c r="C16" s="30">
        <v>834563.3615763546</v>
      </c>
      <c r="D16" s="5">
        <v>554</v>
      </c>
      <c r="E16" s="6">
        <f t="shared" si="2"/>
        <v>7.5497410738620874E-2</v>
      </c>
      <c r="F16" s="20">
        <v>62634</v>
      </c>
      <c r="G16" s="18">
        <f t="shared" si="3"/>
        <v>7.5050023621567277E-2</v>
      </c>
      <c r="H16" s="5">
        <v>322</v>
      </c>
      <c r="I16" s="38">
        <v>10336</v>
      </c>
    </row>
    <row r="17" spans="1:9" x14ac:dyDescent="0.25">
      <c r="A17" s="10" t="s">
        <v>17</v>
      </c>
      <c r="B17" s="5">
        <v>88637</v>
      </c>
      <c r="C17" s="30">
        <v>25292958.329064038</v>
      </c>
      <c r="D17" s="5">
        <v>512</v>
      </c>
      <c r="E17" s="6">
        <f t="shared" si="2"/>
        <v>5.7763687850446201E-3</v>
      </c>
      <c r="F17" s="20">
        <v>57545</v>
      </c>
      <c r="G17" s="18">
        <f t="shared" si="3"/>
        <v>2.2751391613165025E-3</v>
      </c>
      <c r="H17" s="5">
        <v>22621</v>
      </c>
      <c r="I17" s="38">
        <v>6950836</v>
      </c>
    </row>
    <row r="18" spans="1:9" x14ac:dyDescent="0.25">
      <c r="A18" s="10" t="s">
        <v>14</v>
      </c>
      <c r="B18" s="5">
        <v>24816</v>
      </c>
      <c r="C18" s="30">
        <v>7046969.3201970439</v>
      </c>
      <c r="D18" s="5">
        <v>211</v>
      </c>
      <c r="E18" s="6">
        <f t="shared" si="2"/>
        <v>8.5025789813023851E-3</v>
      </c>
      <c r="F18" s="20">
        <v>55991</v>
      </c>
      <c r="G18" s="18">
        <f t="shared" si="3"/>
        <v>7.9454014138427391E-3</v>
      </c>
      <c r="H18" s="5">
        <v>1023</v>
      </c>
      <c r="I18" s="38">
        <v>467634</v>
      </c>
    </row>
    <row r="19" spans="1:9" x14ac:dyDescent="0.25">
      <c r="A19" s="10" t="s">
        <v>5</v>
      </c>
      <c r="B19" s="5">
        <v>20005</v>
      </c>
      <c r="C19" s="30">
        <v>4006807.9290640391</v>
      </c>
      <c r="D19" s="5">
        <v>75</v>
      </c>
      <c r="E19" s="6">
        <f t="shared" si="2"/>
        <v>3.7490627343164211E-3</v>
      </c>
      <c r="F19" s="20">
        <v>54503</v>
      </c>
      <c r="G19" s="18">
        <f t="shared" si="3"/>
        <v>1.3602598618379869E-2</v>
      </c>
      <c r="H19" s="5">
        <v>1531</v>
      </c>
      <c r="I19" s="38">
        <v>28727</v>
      </c>
    </row>
    <row r="20" spans="1:9" x14ac:dyDescent="0.25">
      <c r="A20" s="10" t="s">
        <v>24</v>
      </c>
      <c r="B20" s="5">
        <v>52194</v>
      </c>
      <c r="C20" s="30">
        <v>7126811.8449917892</v>
      </c>
      <c r="D20" s="5">
        <v>421</v>
      </c>
      <c r="E20" s="6">
        <f t="shared" si="2"/>
        <v>8.0660612330919271E-3</v>
      </c>
      <c r="F20" s="20">
        <v>53503</v>
      </c>
      <c r="G20" s="18">
        <f t="shared" si="3"/>
        <v>7.5072839249429686E-3</v>
      </c>
      <c r="H20" s="5">
        <v>8015</v>
      </c>
      <c r="I20" s="38">
        <v>1518492</v>
      </c>
    </row>
    <row r="21" spans="1:9" x14ac:dyDescent="0.25">
      <c r="A21" s="10" t="s">
        <v>37</v>
      </c>
      <c r="B21" s="5">
        <v>75462</v>
      </c>
      <c r="C21" s="30">
        <v>8758239.6269293912</v>
      </c>
      <c r="D21" s="5">
        <v>538</v>
      </c>
      <c r="E21" s="6">
        <f t="shared" si="2"/>
        <v>7.1294161299727014E-3</v>
      </c>
      <c r="F21" s="20">
        <v>46284</v>
      </c>
      <c r="G21" s="18">
        <f t="shared" si="3"/>
        <v>5.284623619761248E-3</v>
      </c>
      <c r="H21" s="5">
        <v>20712</v>
      </c>
      <c r="I21" s="38">
        <v>4278556</v>
      </c>
    </row>
    <row r="22" spans="1:9" x14ac:dyDescent="0.25">
      <c r="A22" s="10" t="s">
        <v>29</v>
      </c>
      <c r="B22" s="5">
        <v>49969</v>
      </c>
      <c r="C22" s="30">
        <v>19208132.683087025</v>
      </c>
      <c r="D22" s="5">
        <v>171</v>
      </c>
      <c r="E22" s="6">
        <f t="shared" si="2"/>
        <v>3.4221217154635874E-3</v>
      </c>
      <c r="F22" s="20">
        <v>39729</v>
      </c>
      <c r="G22" s="18">
        <f t="shared" si="3"/>
        <v>2.0683426471216448E-3</v>
      </c>
      <c r="H22" s="5">
        <v>18175</v>
      </c>
      <c r="I22" s="38">
        <v>9360482</v>
      </c>
    </row>
    <row r="23" spans="1:9" x14ac:dyDescent="0.25">
      <c r="A23" s="10" t="s">
        <v>21</v>
      </c>
      <c r="B23" s="5">
        <v>8173</v>
      </c>
      <c r="C23" s="30">
        <v>764545.3793103447</v>
      </c>
      <c r="D23" s="5">
        <v>554</v>
      </c>
      <c r="E23" s="6">
        <f t="shared" si="2"/>
        <v>6.7784167380398871E-2</v>
      </c>
      <c r="F23" s="20">
        <v>36401</v>
      </c>
      <c r="G23" s="18">
        <f t="shared" si="3"/>
        <v>4.7611300761290831E-2</v>
      </c>
      <c r="H23" s="5">
        <v>387</v>
      </c>
      <c r="I23" s="38">
        <v>9909</v>
      </c>
    </row>
    <row r="24" spans="1:9" x14ac:dyDescent="0.25">
      <c r="A24" s="10" t="s">
        <v>16</v>
      </c>
      <c r="B24" s="5">
        <v>58695</v>
      </c>
      <c r="C24" s="30">
        <v>10246078.703448275</v>
      </c>
      <c r="D24" s="5">
        <v>283</v>
      </c>
      <c r="E24" s="6">
        <f t="shared" si="2"/>
        <v>4.8215350540931935E-3</v>
      </c>
      <c r="F24" s="20">
        <v>35695</v>
      </c>
      <c r="G24" s="18">
        <f t="shared" si="3"/>
        <v>3.4837717953490827E-3</v>
      </c>
      <c r="H24" s="5">
        <v>16693</v>
      </c>
      <c r="I24" s="38">
        <v>4952131</v>
      </c>
    </row>
    <row r="25" spans="1:9" x14ac:dyDescent="0.25">
      <c r="A25" s="10" t="s">
        <v>23</v>
      </c>
      <c r="B25" s="5">
        <v>7755</v>
      </c>
      <c r="C25" s="30">
        <v>606765.53037766821</v>
      </c>
      <c r="D25" s="5">
        <v>198</v>
      </c>
      <c r="E25" s="6">
        <f t="shared" si="2"/>
        <v>2.553191489361702E-2</v>
      </c>
      <c r="F25" s="20">
        <v>26238</v>
      </c>
      <c r="G25" s="18">
        <f t="shared" si="3"/>
        <v>4.3242403673901378E-2</v>
      </c>
      <c r="H25" s="5">
        <v>406</v>
      </c>
      <c r="I25" s="38">
        <v>5379</v>
      </c>
    </row>
    <row r="26" spans="1:9" x14ac:dyDescent="0.25">
      <c r="A26" s="10" t="s">
        <v>15</v>
      </c>
      <c r="B26" s="5">
        <v>75087</v>
      </c>
      <c r="C26" s="30">
        <v>16511458.654844005</v>
      </c>
      <c r="D26" s="5">
        <v>220</v>
      </c>
      <c r="E26" s="6">
        <f t="shared" si="2"/>
        <v>2.9299346091866767E-3</v>
      </c>
      <c r="F26" s="20">
        <v>26182</v>
      </c>
      <c r="G26" s="18">
        <f t="shared" si="3"/>
        <v>1.5856866765868033E-3</v>
      </c>
      <c r="H26" s="5">
        <v>22098</v>
      </c>
      <c r="I26" s="38">
        <v>6050291</v>
      </c>
    </row>
    <row r="27" spans="1:9" x14ac:dyDescent="0.25">
      <c r="A27" s="10" t="s">
        <v>18</v>
      </c>
      <c r="B27" s="5">
        <v>61773</v>
      </c>
      <c r="C27" s="30">
        <v>17854358.786206894</v>
      </c>
      <c r="D27" s="5">
        <v>97</v>
      </c>
      <c r="E27" s="6">
        <f t="shared" si="2"/>
        <v>1.5702653262752336E-3</v>
      </c>
      <c r="F27" s="20">
        <v>20354</v>
      </c>
      <c r="G27" s="18">
        <f t="shared" si="3"/>
        <v>1.1400017353591083E-3</v>
      </c>
      <c r="H27" s="5">
        <v>17123</v>
      </c>
      <c r="I27" s="38">
        <v>10403753</v>
      </c>
    </row>
    <row r="28" spans="1:9" x14ac:dyDescent="0.25">
      <c r="A28" s="10" t="s">
        <v>28</v>
      </c>
      <c r="B28" s="5">
        <v>28008</v>
      </c>
      <c r="C28" s="30">
        <v>3472298.8059113296</v>
      </c>
      <c r="D28" s="5">
        <v>148</v>
      </c>
      <c r="E28" s="6">
        <f t="shared" si="2"/>
        <v>5.2842045129962868E-3</v>
      </c>
      <c r="F28" s="20">
        <v>16475</v>
      </c>
      <c r="G28" s="18">
        <f t="shared" si="3"/>
        <v>4.7446953505131942E-3</v>
      </c>
      <c r="H28" s="5">
        <v>4241</v>
      </c>
      <c r="I28" s="38">
        <v>6859498</v>
      </c>
    </row>
    <row r="29" spans="1:9" x14ac:dyDescent="0.25">
      <c r="A29" s="10" t="s">
        <v>31</v>
      </c>
      <c r="B29" s="5">
        <v>4391</v>
      </c>
      <c r="C29" s="30">
        <v>246574.83481116581</v>
      </c>
      <c r="D29" s="5">
        <v>192</v>
      </c>
      <c r="E29" s="6">
        <f t="shared" si="2"/>
        <v>4.3725802778410386E-2</v>
      </c>
      <c r="F29" s="20">
        <v>15838</v>
      </c>
      <c r="G29" s="18">
        <f t="shared" si="3"/>
        <v>6.4232021131147468E-2</v>
      </c>
      <c r="H29" s="5">
        <v>233</v>
      </c>
      <c r="I29" s="38">
        <v>1908</v>
      </c>
    </row>
    <row r="30" spans="1:9" x14ac:dyDescent="0.25">
      <c r="A30" s="10" t="s">
        <v>35</v>
      </c>
      <c r="B30" s="5">
        <v>50218</v>
      </c>
      <c r="C30" s="30">
        <v>12776027.854187191</v>
      </c>
      <c r="D30" s="5">
        <v>220</v>
      </c>
      <c r="E30" s="6">
        <f t="shared" si="2"/>
        <v>4.3808992791429368E-3</v>
      </c>
      <c r="F30" s="20">
        <v>15563</v>
      </c>
      <c r="G30" s="18">
        <f t="shared" si="3"/>
        <v>1.2181407380776343E-3</v>
      </c>
      <c r="H30" s="5">
        <v>7387</v>
      </c>
      <c r="I30" s="38">
        <v>1878617</v>
      </c>
    </row>
    <row r="31" spans="1:9" x14ac:dyDescent="0.25">
      <c r="A31" s="10" t="s">
        <v>43</v>
      </c>
      <c r="B31" s="5">
        <v>31989</v>
      </c>
      <c r="C31" s="30">
        <v>8139158.4236453194</v>
      </c>
      <c r="D31" s="5">
        <v>82</v>
      </c>
      <c r="E31" s="6">
        <f t="shared" si="2"/>
        <v>2.5633811622745319E-3</v>
      </c>
      <c r="F31" s="20">
        <v>12810</v>
      </c>
      <c r="G31" s="18">
        <f t="shared" si="3"/>
        <v>1.5738727928903897E-3</v>
      </c>
      <c r="H31" s="5">
        <v>7462</v>
      </c>
      <c r="I31" s="38">
        <v>7158414</v>
      </c>
    </row>
    <row r="32" spans="1:9" x14ac:dyDescent="0.25">
      <c r="A32" s="10" t="s">
        <v>27</v>
      </c>
      <c r="B32" s="5">
        <v>99171</v>
      </c>
      <c r="C32" s="30">
        <v>9306652.5031198673</v>
      </c>
      <c r="D32" s="5">
        <v>190</v>
      </c>
      <c r="E32" s="6">
        <f t="shared" si="2"/>
        <v>1.9158826673120167E-3</v>
      </c>
      <c r="F32" s="20">
        <v>12039</v>
      </c>
      <c r="G32" s="18">
        <f t="shared" si="3"/>
        <v>1.2935907938933112E-3</v>
      </c>
      <c r="H32" s="5">
        <v>15606</v>
      </c>
      <c r="I32" s="38">
        <v>4017507</v>
      </c>
    </row>
    <row r="33" spans="1:9" x14ac:dyDescent="0.25">
      <c r="A33" s="10" t="s">
        <v>48</v>
      </c>
      <c r="B33" s="5">
        <v>46030</v>
      </c>
      <c r="C33" s="30">
        <v>3600046.3500821013</v>
      </c>
      <c r="D33" s="5">
        <v>145</v>
      </c>
      <c r="E33" s="6">
        <f t="shared" si="2"/>
        <v>3.1501194872908971E-3</v>
      </c>
      <c r="F33" s="20">
        <v>11994</v>
      </c>
      <c r="G33" s="18">
        <f t="shared" si="3"/>
        <v>3.3316237719346223E-3</v>
      </c>
      <c r="H33" s="5">
        <v>5309</v>
      </c>
      <c r="I33" s="38">
        <v>955387</v>
      </c>
    </row>
    <row r="34" spans="1:9" x14ac:dyDescent="0.25">
      <c r="A34" s="14" t="s">
        <v>22</v>
      </c>
      <c r="B34" s="15">
        <v>12256</v>
      </c>
      <c r="C34" s="31">
        <v>2273221.5041050902</v>
      </c>
      <c r="D34" s="15">
        <v>91</v>
      </c>
      <c r="E34" s="16">
        <f t="shared" si="2"/>
        <v>7.4249347258485638E-3</v>
      </c>
      <c r="F34" s="21">
        <v>11798</v>
      </c>
      <c r="G34" s="34">
        <f t="shared" si="3"/>
        <v>5.1899913751012024E-3</v>
      </c>
      <c r="H34" s="15">
        <v>3340</v>
      </c>
      <c r="I34" s="39">
        <v>767813</v>
      </c>
    </row>
    <row r="35" spans="1:9" x14ac:dyDescent="0.25">
      <c r="A35" s="10" t="s">
        <v>36</v>
      </c>
      <c r="B35" s="5">
        <v>30961</v>
      </c>
      <c r="C35" s="30">
        <v>7536837.5356321828</v>
      </c>
      <c r="D35" s="5">
        <v>118</v>
      </c>
      <c r="E35" s="6">
        <f t="shared" si="2"/>
        <v>3.811246406769807E-3</v>
      </c>
      <c r="F35" s="20">
        <v>9754</v>
      </c>
      <c r="G35" s="18">
        <f t="shared" si="3"/>
        <v>1.2941767623204901E-3</v>
      </c>
      <c r="H35" s="5">
        <v>6097</v>
      </c>
      <c r="I35" s="38">
        <v>7848203</v>
      </c>
    </row>
    <row r="36" spans="1:9" x14ac:dyDescent="0.25">
      <c r="A36" s="10" t="s">
        <v>52</v>
      </c>
      <c r="B36" s="5">
        <v>11736</v>
      </c>
      <c r="C36" s="30">
        <v>1433898.857142857</v>
      </c>
      <c r="D36" s="5">
        <v>44</v>
      </c>
      <c r="E36" s="6">
        <f t="shared" si="2"/>
        <v>3.749147920927062E-3</v>
      </c>
      <c r="F36" s="20">
        <v>9343</v>
      </c>
      <c r="G36" s="18">
        <f t="shared" si="3"/>
        <v>6.5158012738894119E-3</v>
      </c>
      <c r="H36" s="5">
        <v>397</v>
      </c>
      <c r="I36" s="38">
        <v>91953</v>
      </c>
    </row>
    <row r="37" spans="1:9" x14ac:dyDescent="0.25">
      <c r="A37" s="10" t="s">
        <v>46</v>
      </c>
      <c r="B37" s="5">
        <v>18027</v>
      </c>
      <c r="C37" s="30">
        <v>1753674.0282430211</v>
      </c>
      <c r="D37" s="5">
        <v>50</v>
      </c>
      <c r="E37" s="6">
        <f t="shared" si="2"/>
        <v>2.7736173517501524E-3</v>
      </c>
      <c r="F37" s="20">
        <v>9093</v>
      </c>
      <c r="G37" s="18">
        <f t="shared" si="3"/>
        <v>5.1851141395474372E-3</v>
      </c>
      <c r="H37" s="5">
        <v>570</v>
      </c>
      <c r="I37" s="38">
        <v>43106</v>
      </c>
    </row>
    <row r="38" spans="1:9" x14ac:dyDescent="0.25">
      <c r="A38" s="10" t="s">
        <v>33</v>
      </c>
      <c r="B38" s="5">
        <v>24721</v>
      </c>
      <c r="C38" s="30">
        <v>2694384.8144499175</v>
      </c>
      <c r="D38" s="5">
        <v>153</v>
      </c>
      <c r="E38" s="6">
        <f t="shared" ref="E38:E55" si="4">D38/$B38</f>
        <v>6.1890700214392623E-3</v>
      </c>
      <c r="F38" s="20">
        <v>8632</v>
      </c>
      <c r="G38" s="18">
        <f t="shared" si="3"/>
        <v>3.2036997661606475E-3</v>
      </c>
      <c r="H38" s="5">
        <v>1311</v>
      </c>
      <c r="I38" s="38">
        <v>135476</v>
      </c>
    </row>
    <row r="39" spans="1:9" x14ac:dyDescent="0.25">
      <c r="A39" s="10" t="s">
        <v>30</v>
      </c>
      <c r="B39" s="5">
        <v>4137</v>
      </c>
      <c r="C39" s="30">
        <v>635813.02725779964</v>
      </c>
      <c r="D39" s="5">
        <v>55</v>
      </c>
      <c r="E39" s="6">
        <f t="shared" si="4"/>
        <v>1.3294657964708726E-2</v>
      </c>
      <c r="F39" s="20">
        <v>7464</v>
      </c>
      <c r="G39" s="18">
        <f t="shared" si="3"/>
        <v>1.1739300203066794E-2</v>
      </c>
      <c r="H39" s="5">
        <v>178</v>
      </c>
      <c r="I39" s="38">
        <v>17527</v>
      </c>
    </row>
    <row r="40" spans="1:9" x14ac:dyDescent="0.25">
      <c r="A40" s="10" t="s">
        <v>13</v>
      </c>
      <c r="B40" s="5">
        <v>7000</v>
      </c>
      <c r="C40" s="30">
        <v>636255.2617405582</v>
      </c>
      <c r="D40" s="5">
        <v>184</v>
      </c>
      <c r="E40" s="6">
        <f t="shared" si="4"/>
        <v>2.6285714285714287E-2</v>
      </c>
      <c r="F40" s="20">
        <v>6362</v>
      </c>
      <c r="G40" s="18">
        <f t="shared" si="3"/>
        <v>9.9991314533037102E-3</v>
      </c>
      <c r="H40" s="5">
        <v>1012</v>
      </c>
      <c r="I40" s="38">
        <v>3513</v>
      </c>
    </row>
    <row r="41" spans="1:9" x14ac:dyDescent="0.25">
      <c r="A41" s="10" t="s">
        <v>12</v>
      </c>
      <c r="B41" s="5">
        <v>42257</v>
      </c>
      <c r="C41" s="30">
        <v>8811077.356978653</v>
      </c>
      <c r="D41" s="5">
        <v>90</v>
      </c>
      <c r="E41" s="6">
        <f t="shared" si="4"/>
        <v>2.1298246444376081E-3</v>
      </c>
      <c r="F41" s="20">
        <v>5725</v>
      </c>
      <c r="G41" s="18">
        <f t="shared" si="3"/>
        <v>6.4975028229273437E-4</v>
      </c>
      <c r="H41" s="5">
        <v>2743</v>
      </c>
      <c r="I41" s="38">
        <v>699406</v>
      </c>
    </row>
    <row r="42" spans="1:9" x14ac:dyDescent="0.25">
      <c r="A42" s="10" t="s">
        <v>19</v>
      </c>
      <c r="B42" s="5">
        <v>77064</v>
      </c>
      <c r="C42" s="30">
        <v>5976434.84137931</v>
      </c>
      <c r="D42" s="5">
        <v>86</v>
      </c>
      <c r="E42" s="6">
        <f t="shared" si="4"/>
        <v>1.115955569396865E-3</v>
      </c>
      <c r="F42" s="20">
        <v>4059</v>
      </c>
      <c r="G42" s="18">
        <f t="shared" si="3"/>
        <v>6.7916744810744356E-4</v>
      </c>
      <c r="H42" s="5">
        <v>10341</v>
      </c>
      <c r="I42" s="38">
        <v>2307738</v>
      </c>
    </row>
    <row r="43" spans="1:9" x14ac:dyDescent="0.25">
      <c r="A43" s="10" t="s">
        <v>32</v>
      </c>
      <c r="B43" s="5">
        <v>9071</v>
      </c>
      <c r="C43" s="30">
        <v>1222505.819376026</v>
      </c>
      <c r="D43" s="5">
        <v>72</v>
      </c>
      <c r="E43" s="6">
        <f t="shared" si="4"/>
        <v>7.9373828684819753E-3</v>
      </c>
      <c r="F43" s="20">
        <v>3047</v>
      </c>
      <c r="G43" s="18">
        <f t="shared" si="3"/>
        <v>2.4924216733423865E-3</v>
      </c>
      <c r="H43" s="5">
        <v>1027</v>
      </c>
      <c r="I43" s="38">
        <v>88180</v>
      </c>
    </row>
    <row r="44" spans="1:9" x14ac:dyDescent="0.25">
      <c r="A44" s="10" t="s">
        <v>50</v>
      </c>
      <c r="B44" s="5">
        <v>21489</v>
      </c>
      <c r="C44" s="30">
        <v>732926.23316912958</v>
      </c>
      <c r="D44" s="5">
        <v>45</v>
      </c>
      <c r="E44" s="6">
        <f t="shared" si="4"/>
        <v>2.0940946530783192E-3</v>
      </c>
      <c r="F44" s="20">
        <v>2718</v>
      </c>
      <c r="G44" s="18">
        <f t="shared" si="3"/>
        <v>3.7084223172740441E-3</v>
      </c>
      <c r="H44" s="5">
        <v>1036</v>
      </c>
      <c r="I44" s="38">
        <v>58139</v>
      </c>
    </row>
    <row r="45" spans="1:9" x14ac:dyDescent="0.25">
      <c r="A45" s="10" t="s">
        <v>20</v>
      </c>
      <c r="B45" s="5">
        <v>28093</v>
      </c>
      <c r="C45" s="30">
        <v>3243029.3372742198</v>
      </c>
      <c r="D45" s="5">
        <v>27</v>
      </c>
      <c r="E45" s="6">
        <f t="shared" si="4"/>
        <v>9.6109351083899903E-4</v>
      </c>
      <c r="F45" s="20">
        <v>2445</v>
      </c>
      <c r="G45" s="18">
        <f t="shared" si="3"/>
        <v>7.5392472460795957E-4</v>
      </c>
      <c r="H45" s="5">
        <v>1468</v>
      </c>
      <c r="I45" s="38">
        <v>479652</v>
      </c>
    </row>
    <row r="46" spans="1:9" x14ac:dyDescent="0.25">
      <c r="A46" s="10" t="s">
        <v>38</v>
      </c>
      <c r="B46" s="5">
        <v>80245</v>
      </c>
      <c r="C46" s="30">
        <v>7192269.9809523802</v>
      </c>
      <c r="D46" s="5">
        <v>46</v>
      </c>
      <c r="E46" s="6">
        <f t="shared" si="4"/>
        <v>5.7324443890585078E-4</v>
      </c>
      <c r="F46" s="20">
        <v>2268</v>
      </c>
      <c r="G46" s="18">
        <f t="shared" si="3"/>
        <v>3.153385518072109E-4</v>
      </c>
      <c r="H46" s="5">
        <v>5668</v>
      </c>
      <c r="I46" s="38">
        <v>2334778</v>
      </c>
    </row>
    <row r="47" spans="1:9" x14ac:dyDescent="0.25">
      <c r="A47" s="10" t="s">
        <v>9</v>
      </c>
      <c r="B47" s="5">
        <v>5977</v>
      </c>
      <c r="C47" s="30">
        <v>683237.41083743831</v>
      </c>
      <c r="D47" s="5">
        <v>104</v>
      </c>
      <c r="E47" s="6">
        <f t="shared" si="4"/>
        <v>1.740003346160281E-2</v>
      </c>
      <c r="F47" s="20">
        <v>1984</v>
      </c>
      <c r="G47" s="18">
        <f t="shared" si="3"/>
        <v>2.9038222564075171E-3</v>
      </c>
      <c r="H47" s="5">
        <v>310</v>
      </c>
      <c r="I47" s="38">
        <v>11818</v>
      </c>
    </row>
    <row r="48" spans="1:9" x14ac:dyDescent="0.25">
      <c r="A48" s="10" t="s">
        <v>44</v>
      </c>
      <c r="B48" s="5">
        <v>68050</v>
      </c>
      <c r="C48" s="30">
        <v>3242302.1898193755</v>
      </c>
      <c r="D48" s="5">
        <v>68</v>
      </c>
      <c r="E48" s="6">
        <f t="shared" si="4"/>
        <v>9.9926524614254216E-4</v>
      </c>
      <c r="F48" s="20">
        <v>1525</v>
      </c>
      <c r="G48" s="18">
        <f t="shared" si="3"/>
        <v>4.7034480770743819E-4</v>
      </c>
      <c r="H48" s="5">
        <v>6059</v>
      </c>
      <c r="I48" s="38">
        <v>2107159</v>
      </c>
    </row>
    <row r="49" spans="1:9" x14ac:dyDescent="0.25">
      <c r="A49" s="10" t="s">
        <v>6</v>
      </c>
      <c r="B49" s="5">
        <v>45071</v>
      </c>
      <c r="C49" s="30">
        <v>9301548.8446633816</v>
      </c>
      <c r="D49" s="5">
        <v>32</v>
      </c>
      <c r="E49" s="6">
        <f t="shared" si="4"/>
        <v>7.0999090324155227E-4</v>
      </c>
      <c r="F49" s="20">
        <v>789</v>
      </c>
      <c r="G49" s="18">
        <f t="shared" si="3"/>
        <v>8.4824582784691436E-5</v>
      </c>
      <c r="H49" s="5">
        <v>2474</v>
      </c>
      <c r="I49" s="38">
        <v>981157</v>
      </c>
    </row>
    <row r="50" spans="1:9" x14ac:dyDescent="0.25">
      <c r="A50" s="10" t="s">
        <v>41</v>
      </c>
      <c r="B50" s="5">
        <v>1243</v>
      </c>
      <c r="C50" s="30">
        <v>81643.670279146128</v>
      </c>
      <c r="D50" s="5">
        <v>26</v>
      </c>
      <c r="E50" s="6">
        <f t="shared" si="4"/>
        <v>2.091713596138375E-2</v>
      </c>
      <c r="F50" s="20">
        <v>778</v>
      </c>
      <c r="G50" s="18">
        <f t="shared" si="3"/>
        <v>9.5292139285257128E-3</v>
      </c>
      <c r="H50" s="5">
        <v>51</v>
      </c>
      <c r="I50" s="38">
        <v>836</v>
      </c>
    </row>
    <row r="51" spans="1:9" x14ac:dyDescent="0.25">
      <c r="A51" s="10" t="s">
        <v>10</v>
      </c>
      <c r="B51" s="5">
        <v>2451</v>
      </c>
      <c r="C51" s="30">
        <v>1341611.8292282429</v>
      </c>
      <c r="D51" s="5">
        <v>16</v>
      </c>
      <c r="E51" s="6">
        <f t="shared" si="4"/>
        <v>6.5279477764177887E-3</v>
      </c>
      <c r="F51" s="20">
        <v>207</v>
      </c>
      <c r="G51" s="18">
        <f t="shared" si="3"/>
        <v>1.5429202060559944E-4</v>
      </c>
      <c r="H51" s="5">
        <v>705</v>
      </c>
      <c r="I51" s="38">
        <v>219138</v>
      </c>
    </row>
    <row r="52" spans="1:9" x14ac:dyDescent="0.25">
      <c r="A52" s="10" t="s">
        <v>26</v>
      </c>
      <c r="B52" s="5">
        <v>38076</v>
      </c>
      <c r="C52" s="30">
        <v>6041122.4735632176</v>
      </c>
      <c r="D52" s="5">
        <v>11</v>
      </c>
      <c r="E52" s="6">
        <f t="shared" si="4"/>
        <v>2.8889589242567498E-4</v>
      </c>
      <c r="F52" s="20">
        <v>68</v>
      </c>
      <c r="G52" s="18">
        <f t="shared" si="3"/>
        <v>1.1256186296102644E-5</v>
      </c>
      <c r="H52" s="5">
        <v>1852</v>
      </c>
      <c r="I52" s="38">
        <v>620535</v>
      </c>
    </row>
    <row r="53" spans="1:9" x14ac:dyDescent="0.25">
      <c r="A53" s="10" t="s">
        <v>3</v>
      </c>
      <c r="B53" s="5">
        <v>43223</v>
      </c>
      <c r="C53" s="30">
        <v>5469771.6256157625</v>
      </c>
      <c r="D53" s="5">
        <v>27</v>
      </c>
      <c r="E53" s="6">
        <f t="shared" si="4"/>
        <v>6.2466742243712833E-4</v>
      </c>
      <c r="F53" s="20" t="s">
        <v>55</v>
      </c>
      <c r="G53" s="18" t="s">
        <v>55</v>
      </c>
      <c r="H53" s="5">
        <v>2656</v>
      </c>
      <c r="I53" s="38">
        <v>709853</v>
      </c>
    </row>
    <row r="54" spans="1:9" x14ac:dyDescent="0.25">
      <c r="A54" s="10" t="s">
        <v>4</v>
      </c>
      <c r="B54" s="5">
        <v>762</v>
      </c>
      <c r="C54" s="30">
        <v>70632.403284072236</v>
      </c>
      <c r="D54" s="5">
        <v>20</v>
      </c>
      <c r="E54" s="6">
        <f t="shared" si="4"/>
        <v>2.6246719160104987E-2</v>
      </c>
      <c r="F54" s="20" t="s">
        <v>55</v>
      </c>
      <c r="G54" s="18" t="s">
        <v>55</v>
      </c>
      <c r="H54" s="5">
        <v>34</v>
      </c>
      <c r="I54" s="38">
        <v>1280</v>
      </c>
    </row>
    <row r="55" spans="1:9" x14ac:dyDescent="0.25">
      <c r="A55" s="11" t="s">
        <v>42</v>
      </c>
      <c r="B55" s="12">
        <v>25266</v>
      </c>
      <c r="C55" s="32">
        <v>2914388.4177339897</v>
      </c>
      <c r="D55" s="12">
        <v>34</v>
      </c>
      <c r="E55" s="13">
        <f t="shared" si="4"/>
        <v>1.3456819441146205E-3</v>
      </c>
      <c r="F55" s="22" t="s">
        <v>55</v>
      </c>
      <c r="G55" s="35" t="s">
        <v>55</v>
      </c>
      <c r="H55" s="12">
        <v>2234</v>
      </c>
      <c r="I55" s="40">
        <v>538758</v>
      </c>
    </row>
    <row r="56" spans="1:9" x14ac:dyDescent="0.25">
      <c r="A56" s="36" t="s">
        <v>53</v>
      </c>
      <c r="B56" s="36"/>
      <c r="C56" s="36"/>
      <c r="D56" s="36"/>
      <c r="E56" s="36"/>
      <c r="F56" s="36"/>
      <c r="G56" s="36"/>
      <c r="H56" s="36"/>
    </row>
    <row r="57" spans="1:9" x14ac:dyDescent="0.25">
      <c r="A57" s="36" t="s">
        <v>54</v>
      </c>
      <c r="B57" s="36"/>
      <c r="C57" s="36"/>
      <c r="D57" s="36"/>
      <c r="E57" s="36"/>
      <c r="F57" s="36"/>
      <c r="G57" s="36"/>
      <c r="H57" s="36"/>
    </row>
  </sheetData>
  <mergeCells count="3">
    <mergeCell ref="D3:G3"/>
    <mergeCell ref="B3:C3"/>
    <mergeCell ref="H3:I3"/>
  </mergeCells>
  <pageMargins left="0.7" right="0.7" top="0.75" bottom="0.75" header="0.3" footer="0.3"/>
  <pageSetup scale="82" fitToWidth="2" fitToHeight="4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7"/>
  <sheetViews>
    <sheetView workbookViewId="0">
      <selection activeCell="A5" sqref="A5:G55"/>
    </sheetView>
  </sheetViews>
  <sheetFormatPr defaultRowHeight="15" x14ac:dyDescent="0.25"/>
  <cols>
    <col min="1" max="1" width="14" bestFit="1" customWidth="1"/>
    <col min="2" max="3" width="15.28515625" customWidth="1"/>
    <col min="4" max="4" width="9" bestFit="1" customWidth="1"/>
    <col min="5" max="5" width="9.42578125" customWidth="1"/>
    <col min="6" max="6" width="12.42578125" customWidth="1"/>
    <col min="7" max="7" width="9.42578125" customWidth="1"/>
  </cols>
  <sheetData>
    <row r="2" spans="1:7" x14ac:dyDescent="0.25"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ht="14.45" customHeight="1" x14ac:dyDescent="0.25">
      <c r="A3" s="7"/>
      <c r="B3" s="49" t="s">
        <v>58</v>
      </c>
      <c r="C3" s="50"/>
      <c r="D3" s="51" t="s">
        <v>57</v>
      </c>
      <c r="E3" s="52"/>
      <c r="F3" s="52"/>
      <c r="G3" s="53"/>
    </row>
    <row r="4" spans="1:7" ht="15.75" thickBot="1" x14ac:dyDescent="0.3">
      <c r="A4" s="8"/>
      <c r="B4" s="27" t="s">
        <v>0</v>
      </c>
      <c r="C4" s="28" t="s">
        <v>56</v>
      </c>
      <c r="D4" s="23" t="s">
        <v>0</v>
      </c>
      <c r="E4" s="24" t="s">
        <v>1</v>
      </c>
      <c r="F4" s="25" t="s">
        <v>56</v>
      </c>
      <c r="G4" s="24" t="s">
        <v>1</v>
      </c>
    </row>
    <row r="5" spans="1:7" x14ac:dyDescent="0.25">
      <c r="A5" s="9" t="s">
        <v>2</v>
      </c>
      <c r="B5" s="3">
        <f>VLOOKUP($A5,Sheet1!$A$5:$I$55,B$2,FALSE)</f>
        <v>2109303</v>
      </c>
      <c r="C5" s="29">
        <f>VLOOKUP($A5,Sheet1!$A$5:$I$55,C$2,FALSE)</f>
        <v>368182490.80722499</v>
      </c>
      <c r="D5" s="3">
        <f>VLOOKUP($A5,Sheet1!$A$5:$I$55,D$2,FALSE)</f>
        <v>14326</v>
      </c>
      <c r="E5" s="4">
        <f>VLOOKUP($A5,Sheet1!$A$5:$I$55,E$2,FALSE)</f>
        <v>6.7918170125392131E-3</v>
      </c>
      <c r="F5" s="19">
        <f>VLOOKUP($A5,Sheet1!$A$5:$I$55,F$2,FALSE)</f>
        <v>3120717</v>
      </c>
      <c r="G5" s="33">
        <f>VLOOKUP($A5,Sheet1!$A$5:$I$55,G$2,FALSE)</f>
        <v>8.4760059968032597E-3</v>
      </c>
    </row>
    <row r="6" spans="1:7" x14ac:dyDescent="0.25">
      <c r="A6" s="10" t="s">
        <v>3</v>
      </c>
      <c r="B6" s="5">
        <f>VLOOKUP($A6,Sheet1!$A$5:$I$55,B$2,FALSE)</f>
        <v>43223</v>
      </c>
      <c r="C6" s="30">
        <f>VLOOKUP($A6,Sheet1!$A$5:$I$55,C$2,FALSE)</f>
        <v>5469771.6256157625</v>
      </c>
      <c r="D6" s="5">
        <f>VLOOKUP($A6,Sheet1!$A$5:$I$55,D$2,FALSE)</f>
        <v>27</v>
      </c>
      <c r="E6" s="6">
        <f>VLOOKUP($A6,Sheet1!$A$5:$I$55,E$2,FALSE)</f>
        <v>6.2466742243712833E-4</v>
      </c>
      <c r="F6" s="20" t="str">
        <f>VLOOKUP($A6,Sheet1!$A$5:$I$55,F$2,FALSE)</f>
        <v>(D)</v>
      </c>
      <c r="G6" s="18" t="str">
        <f>VLOOKUP($A6,Sheet1!$A$5:$I$55,G$2,FALSE)</f>
        <v>(D)</v>
      </c>
    </row>
    <row r="7" spans="1:7" x14ac:dyDescent="0.25">
      <c r="A7" s="10" t="s">
        <v>4</v>
      </c>
      <c r="B7" s="5">
        <f>VLOOKUP($A7,Sheet1!$A$5:$I$55,B$2,FALSE)</f>
        <v>762</v>
      </c>
      <c r="C7" s="30">
        <f>VLOOKUP($A7,Sheet1!$A$5:$I$55,C$2,FALSE)</f>
        <v>70632.403284072236</v>
      </c>
      <c r="D7" s="5">
        <f>VLOOKUP($A7,Sheet1!$A$5:$I$55,D$2,FALSE)</f>
        <v>20</v>
      </c>
      <c r="E7" s="6">
        <f>VLOOKUP($A7,Sheet1!$A$5:$I$55,E$2,FALSE)</f>
        <v>2.6246719160104987E-2</v>
      </c>
      <c r="F7" s="20" t="str">
        <f>VLOOKUP($A7,Sheet1!$A$5:$I$55,F$2,FALSE)</f>
        <v>(D)</v>
      </c>
      <c r="G7" s="18" t="str">
        <f>VLOOKUP($A7,Sheet1!$A$5:$I$55,G$2,FALSE)</f>
        <v>(D)</v>
      </c>
    </row>
    <row r="8" spans="1:7" x14ac:dyDescent="0.25">
      <c r="A8" s="10" t="s">
        <v>5</v>
      </c>
      <c r="B8" s="5">
        <f>VLOOKUP($A8,Sheet1!$A$5:$I$55,B$2,FALSE)</f>
        <v>20005</v>
      </c>
      <c r="C8" s="30">
        <f>VLOOKUP($A8,Sheet1!$A$5:$I$55,C$2,FALSE)</f>
        <v>4006807.9290640391</v>
      </c>
      <c r="D8" s="5">
        <f>VLOOKUP($A8,Sheet1!$A$5:$I$55,D$2,FALSE)</f>
        <v>75</v>
      </c>
      <c r="E8" s="6">
        <f>VLOOKUP($A8,Sheet1!$A$5:$I$55,E$2,FALSE)</f>
        <v>3.7490627343164211E-3</v>
      </c>
      <c r="F8" s="20">
        <f>VLOOKUP($A8,Sheet1!$A$5:$I$55,F$2,FALSE)</f>
        <v>54503</v>
      </c>
      <c r="G8" s="18">
        <f>VLOOKUP($A8,Sheet1!$A$5:$I$55,G$2,FALSE)</f>
        <v>1.3602598618379869E-2</v>
      </c>
    </row>
    <row r="9" spans="1:7" x14ac:dyDescent="0.25">
      <c r="A9" s="10" t="s">
        <v>6</v>
      </c>
      <c r="B9" s="5">
        <f>VLOOKUP($A9,Sheet1!$A$5:$I$55,B$2,FALSE)</f>
        <v>45071</v>
      </c>
      <c r="C9" s="30">
        <f>VLOOKUP($A9,Sheet1!$A$5:$I$55,C$2,FALSE)</f>
        <v>9301548.8446633816</v>
      </c>
      <c r="D9" s="5">
        <f>VLOOKUP($A9,Sheet1!$A$5:$I$55,D$2,FALSE)</f>
        <v>32</v>
      </c>
      <c r="E9" s="6">
        <f>VLOOKUP($A9,Sheet1!$A$5:$I$55,E$2,FALSE)</f>
        <v>7.0999090324155227E-4</v>
      </c>
      <c r="F9" s="20">
        <f>VLOOKUP($A9,Sheet1!$A$5:$I$55,F$2,FALSE)</f>
        <v>789</v>
      </c>
      <c r="G9" s="18">
        <f>VLOOKUP($A9,Sheet1!$A$5:$I$55,G$2,FALSE)</f>
        <v>8.4824582784691436E-5</v>
      </c>
    </row>
    <row r="10" spans="1:7" x14ac:dyDescent="0.25">
      <c r="A10" s="10" t="s">
        <v>7</v>
      </c>
      <c r="B10" s="5">
        <f>VLOOKUP($A10,Sheet1!$A$5:$I$55,B$2,FALSE)</f>
        <v>77857</v>
      </c>
      <c r="C10" s="30">
        <f>VLOOKUP($A10,Sheet1!$A$5:$I$55,C$2,FALSE)</f>
        <v>41975192.580623969</v>
      </c>
      <c r="D10" s="5">
        <f>VLOOKUP($A10,Sheet1!$A$5:$I$55,D$2,FALSE)</f>
        <v>3008</v>
      </c>
      <c r="E10" s="6">
        <f>VLOOKUP($A10,Sheet1!$A$5:$I$55,E$2,FALSE)</f>
        <v>3.8634933275106927E-2</v>
      </c>
      <c r="F10" s="20">
        <f>VLOOKUP($A10,Sheet1!$A$5:$I$55,F$2,FALSE)</f>
        <v>1355207</v>
      </c>
      <c r="G10" s="18">
        <f>VLOOKUP($A10,Sheet1!$A$5:$I$55,G$2,FALSE)</f>
        <v>3.2285903093761448E-2</v>
      </c>
    </row>
    <row r="11" spans="1:7" x14ac:dyDescent="0.25">
      <c r="A11" s="10" t="s">
        <v>8</v>
      </c>
      <c r="B11" s="5">
        <f>VLOOKUP($A11,Sheet1!$A$5:$I$55,B$2,FALSE)</f>
        <v>36180</v>
      </c>
      <c r="C11" s="30">
        <f>VLOOKUP($A11,Sheet1!$A$5:$I$55,C$2,FALSE)</f>
        <v>7508242.183251231</v>
      </c>
      <c r="D11" s="5">
        <f>VLOOKUP($A11,Sheet1!$A$5:$I$55,D$2,FALSE)</f>
        <v>176</v>
      </c>
      <c r="E11" s="6">
        <f>VLOOKUP($A11,Sheet1!$A$5:$I$55,E$2,FALSE)</f>
        <v>4.8645660585959092E-3</v>
      </c>
      <c r="F11" s="20">
        <f>VLOOKUP($A11,Sheet1!$A$5:$I$55,F$2,FALSE)</f>
        <v>68188</v>
      </c>
      <c r="G11" s="18">
        <f>VLOOKUP($A11,Sheet1!$A$5:$I$55,G$2,FALSE)</f>
        <v>9.0817528704798811E-3</v>
      </c>
    </row>
    <row r="12" spans="1:7" x14ac:dyDescent="0.25">
      <c r="A12" s="10" t="s">
        <v>9</v>
      </c>
      <c r="B12" s="5">
        <f>VLOOKUP($A12,Sheet1!$A$5:$I$55,B$2,FALSE)</f>
        <v>5977</v>
      </c>
      <c r="C12" s="30">
        <f>VLOOKUP($A12,Sheet1!$A$5:$I$55,C$2,FALSE)</f>
        <v>683237.41083743831</v>
      </c>
      <c r="D12" s="5">
        <f>VLOOKUP($A12,Sheet1!$A$5:$I$55,D$2,FALSE)</f>
        <v>104</v>
      </c>
      <c r="E12" s="6">
        <f>VLOOKUP($A12,Sheet1!$A$5:$I$55,E$2,FALSE)</f>
        <v>1.740003346160281E-2</v>
      </c>
      <c r="F12" s="20">
        <f>VLOOKUP($A12,Sheet1!$A$5:$I$55,F$2,FALSE)</f>
        <v>1984</v>
      </c>
      <c r="G12" s="18">
        <f>VLOOKUP($A12,Sheet1!$A$5:$I$55,G$2,FALSE)</f>
        <v>2.9038222564075171E-3</v>
      </c>
    </row>
    <row r="13" spans="1:7" x14ac:dyDescent="0.25">
      <c r="A13" s="10" t="s">
        <v>10</v>
      </c>
      <c r="B13" s="5">
        <f>VLOOKUP($A13,Sheet1!$A$5:$I$55,B$2,FALSE)</f>
        <v>2451</v>
      </c>
      <c r="C13" s="30">
        <f>VLOOKUP($A13,Sheet1!$A$5:$I$55,C$2,FALSE)</f>
        <v>1341611.8292282429</v>
      </c>
      <c r="D13" s="5">
        <f>VLOOKUP($A13,Sheet1!$A$5:$I$55,D$2,FALSE)</f>
        <v>16</v>
      </c>
      <c r="E13" s="6">
        <f>VLOOKUP($A13,Sheet1!$A$5:$I$55,E$2,FALSE)</f>
        <v>6.5279477764177887E-3</v>
      </c>
      <c r="F13" s="20">
        <f>VLOOKUP($A13,Sheet1!$A$5:$I$55,F$2,FALSE)</f>
        <v>207</v>
      </c>
      <c r="G13" s="18">
        <f>VLOOKUP($A13,Sheet1!$A$5:$I$55,G$2,FALSE)</f>
        <v>1.5429202060559944E-4</v>
      </c>
    </row>
    <row r="14" spans="1:7" x14ac:dyDescent="0.25">
      <c r="A14" s="10" t="s">
        <v>11</v>
      </c>
      <c r="B14" s="5">
        <f>VLOOKUP($A14,Sheet1!$A$5:$I$55,B$2,FALSE)</f>
        <v>47740</v>
      </c>
      <c r="C14" s="30">
        <f>VLOOKUP($A14,Sheet1!$A$5:$I$55,C$2,FALSE)</f>
        <v>9643967.1645320188</v>
      </c>
      <c r="D14" s="5">
        <f>VLOOKUP($A14,Sheet1!$A$5:$I$55,D$2,FALSE)</f>
        <v>210</v>
      </c>
      <c r="E14" s="6">
        <f>VLOOKUP($A14,Sheet1!$A$5:$I$55,E$2,FALSE)</f>
        <v>4.3988269794721412E-3</v>
      </c>
      <c r="F14" s="20">
        <f>VLOOKUP($A14,Sheet1!$A$5:$I$55,F$2,FALSE)</f>
        <v>83373</v>
      </c>
      <c r="G14" s="18">
        <f>VLOOKUP($A14,Sheet1!$A$5:$I$55,G$2,FALSE)</f>
        <v>8.6450937231126231E-3</v>
      </c>
    </row>
    <row r="15" spans="1:7" x14ac:dyDescent="0.25">
      <c r="A15" s="10" t="s">
        <v>12</v>
      </c>
      <c r="B15" s="5">
        <f>VLOOKUP($A15,Sheet1!$A$5:$I$55,B$2,FALSE)</f>
        <v>42257</v>
      </c>
      <c r="C15" s="30">
        <f>VLOOKUP($A15,Sheet1!$A$5:$I$55,C$2,FALSE)</f>
        <v>8811077.356978653</v>
      </c>
      <c r="D15" s="5">
        <f>VLOOKUP($A15,Sheet1!$A$5:$I$55,D$2,FALSE)</f>
        <v>90</v>
      </c>
      <c r="E15" s="6">
        <f>VLOOKUP($A15,Sheet1!$A$5:$I$55,E$2,FALSE)</f>
        <v>2.1298246444376081E-3</v>
      </c>
      <c r="F15" s="20">
        <f>VLOOKUP($A15,Sheet1!$A$5:$I$55,F$2,FALSE)</f>
        <v>5725</v>
      </c>
      <c r="G15" s="18">
        <f>VLOOKUP($A15,Sheet1!$A$5:$I$55,G$2,FALSE)</f>
        <v>6.4975028229273437E-4</v>
      </c>
    </row>
    <row r="16" spans="1:7" x14ac:dyDescent="0.25">
      <c r="A16" s="10" t="s">
        <v>13</v>
      </c>
      <c r="B16" s="5">
        <f>VLOOKUP($A16,Sheet1!$A$5:$I$55,B$2,FALSE)</f>
        <v>7000</v>
      </c>
      <c r="C16" s="30">
        <f>VLOOKUP($A16,Sheet1!$A$5:$I$55,C$2,FALSE)</f>
        <v>636255.2617405582</v>
      </c>
      <c r="D16" s="5">
        <f>VLOOKUP($A16,Sheet1!$A$5:$I$55,D$2,FALSE)</f>
        <v>184</v>
      </c>
      <c r="E16" s="6">
        <f>VLOOKUP($A16,Sheet1!$A$5:$I$55,E$2,FALSE)</f>
        <v>2.6285714285714287E-2</v>
      </c>
      <c r="F16" s="20">
        <f>VLOOKUP($A16,Sheet1!$A$5:$I$55,F$2,FALSE)</f>
        <v>6362</v>
      </c>
      <c r="G16" s="18">
        <f>VLOOKUP($A16,Sheet1!$A$5:$I$55,G$2,FALSE)</f>
        <v>9.9991314533037102E-3</v>
      </c>
    </row>
    <row r="17" spans="1:7" x14ac:dyDescent="0.25">
      <c r="A17" s="10" t="s">
        <v>14</v>
      </c>
      <c r="B17" s="5">
        <f>VLOOKUP($A17,Sheet1!$A$5:$I$55,B$2,FALSE)</f>
        <v>24816</v>
      </c>
      <c r="C17" s="30">
        <f>VLOOKUP($A17,Sheet1!$A$5:$I$55,C$2,FALSE)</f>
        <v>7046969.3201970439</v>
      </c>
      <c r="D17" s="5">
        <f>VLOOKUP($A17,Sheet1!$A$5:$I$55,D$2,FALSE)</f>
        <v>211</v>
      </c>
      <c r="E17" s="6">
        <f>VLOOKUP($A17,Sheet1!$A$5:$I$55,E$2,FALSE)</f>
        <v>8.5025789813023851E-3</v>
      </c>
      <c r="F17" s="20">
        <f>VLOOKUP($A17,Sheet1!$A$5:$I$55,F$2,FALSE)</f>
        <v>55991</v>
      </c>
      <c r="G17" s="18">
        <f>VLOOKUP($A17,Sheet1!$A$5:$I$55,G$2,FALSE)</f>
        <v>7.9454014138427391E-3</v>
      </c>
    </row>
    <row r="18" spans="1:7" x14ac:dyDescent="0.25">
      <c r="A18" s="10" t="s">
        <v>15</v>
      </c>
      <c r="B18" s="5">
        <f>VLOOKUP($A18,Sheet1!$A$5:$I$55,B$2,FALSE)</f>
        <v>75087</v>
      </c>
      <c r="C18" s="30">
        <f>VLOOKUP($A18,Sheet1!$A$5:$I$55,C$2,FALSE)</f>
        <v>16511458.654844005</v>
      </c>
      <c r="D18" s="5">
        <f>VLOOKUP($A18,Sheet1!$A$5:$I$55,D$2,FALSE)</f>
        <v>220</v>
      </c>
      <c r="E18" s="6">
        <f>VLOOKUP($A18,Sheet1!$A$5:$I$55,E$2,FALSE)</f>
        <v>2.9299346091866767E-3</v>
      </c>
      <c r="F18" s="20">
        <f>VLOOKUP($A18,Sheet1!$A$5:$I$55,F$2,FALSE)</f>
        <v>26182</v>
      </c>
      <c r="G18" s="18">
        <f>VLOOKUP($A18,Sheet1!$A$5:$I$55,G$2,FALSE)</f>
        <v>1.5856866765868033E-3</v>
      </c>
    </row>
    <row r="19" spans="1:7" x14ac:dyDescent="0.25">
      <c r="A19" s="10" t="s">
        <v>16</v>
      </c>
      <c r="B19" s="5">
        <f>VLOOKUP($A19,Sheet1!$A$5:$I$55,B$2,FALSE)</f>
        <v>58695</v>
      </c>
      <c r="C19" s="30">
        <f>VLOOKUP($A19,Sheet1!$A$5:$I$55,C$2,FALSE)</f>
        <v>10246078.703448275</v>
      </c>
      <c r="D19" s="5">
        <f>VLOOKUP($A19,Sheet1!$A$5:$I$55,D$2,FALSE)</f>
        <v>283</v>
      </c>
      <c r="E19" s="6">
        <f>VLOOKUP($A19,Sheet1!$A$5:$I$55,E$2,FALSE)</f>
        <v>4.8215350540931935E-3</v>
      </c>
      <c r="F19" s="20">
        <f>VLOOKUP($A19,Sheet1!$A$5:$I$55,F$2,FALSE)</f>
        <v>35695</v>
      </c>
      <c r="G19" s="18">
        <f>VLOOKUP($A19,Sheet1!$A$5:$I$55,G$2,FALSE)</f>
        <v>3.4837717953490827E-3</v>
      </c>
    </row>
    <row r="20" spans="1:7" x14ac:dyDescent="0.25">
      <c r="A20" s="10" t="s">
        <v>17</v>
      </c>
      <c r="B20" s="5">
        <f>VLOOKUP($A20,Sheet1!$A$5:$I$55,B$2,FALSE)</f>
        <v>88637</v>
      </c>
      <c r="C20" s="30">
        <f>VLOOKUP($A20,Sheet1!$A$5:$I$55,C$2,FALSE)</f>
        <v>25292958.329064038</v>
      </c>
      <c r="D20" s="5">
        <f>VLOOKUP($A20,Sheet1!$A$5:$I$55,D$2,FALSE)</f>
        <v>512</v>
      </c>
      <c r="E20" s="6">
        <f>VLOOKUP($A20,Sheet1!$A$5:$I$55,E$2,FALSE)</f>
        <v>5.7763687850446201E-3</v>
      </c>
      <c r="F20" s="20">
        <f>VLOOKUP($A20,Sheet1!$A$5:$I$55,F$2,FALSE)</f>
        <v>57545</v>
      </c>
      <c r="G20" s="18">
        <f>VLOOKUP($A20,Sheet1!$A$5:$I$55,G$2,FALSE)</f>
        <v>2.2751391613165025E-3</v>
      </c>
    </row>
    <row r="21" spans="1:7" x14ac:dyDescent="0.25">
      <c r="A21" s="10" t="s">
        <v>18</v>
      </c>
      <c r="B21" s="5">
        <f>VLOOKUP($A21,Sheet1!$A$5:$I$55,B$2,FALSE)</f>
        <v>61773</v>
      </c>
      <c r="C21" s="30">
        <f>VLOOKUP($A21,Sheet1!$A$5:$I$55,C$2,FALSE)</f>
        <v>17854358.786206894</v>
      </c>
      <c r="D21" s="5">
        <f>VLOOKUP($A21,Sheet1!$A$5:$I$55,D$2,FALSE)</f>
        <v>97</v>
      </c>
      <c r="E21" s="6">
        <f>VLOOKUP($A21,Sheet1!$A$5:$I$55,E$2,FALSE)</f>
        <v>1.5702653262752336E-3</v>
      </c>
      <c r="F21" s="20">
        <f>VLOOKUP($A21,Sheet1!$A$5:$I$55,F$2,FALSE)</f>
        <v>20354</v>
      </c>
      <c r="G21" s="18">
        <f>VLOOKUP($A21,Sheet1!$A$5:$I$55,G$2,FALSE)</f>
        <v>1.1400017353591083E-3</v>
      </c>
    </row>
    <row r="22" spans="1:7" x14ac:dyDescent="0.25">
      <c r="A22" s="10" t="s">
        <v>19</v>
      </c>
      <c r="B22" s="5">
        <f>VLOOKUP($A22,Sheet1!$A$5:$I$55,B$2,FALSE)</f>
        <v>77064</v>
      </c>
      <c r="C22" s="30">
        <f>VLOOKUP($A22,Sheet1!$A$5:$I$55,C$2,FALSE)</f>
        <v>5976434.84137931</v>
      </c>
      <c r="D22" s="5">
        <f>VLOOKUP($A22,Sheet1!$A$5:$I$55,D$2,FALSE)</f>
        <v>86</v>
      </c>
      <c r="E22" s="6">
        <f>VLOOKUP($A22,Sheet1!$A$5:$I$55,E$2,FALSE)</f>
        <v>1.115955569396865E-3</v>
      </c>
      <c r="F22" s="20">
        <f>VLOOKUP($A22,Sheet1!$A$5:$I$55,F$2,FALSE)</f>
        <v>4059</v>
      </c>
      <c r="G22" s="18">
        <f>VLOOKUP($A22,Sheet1!$A$5:$I$55,G$2,FALSE)</f>
        <v>6.7916744810744356E-4</v>
      </c>
    </row>
    <row r="23" spans="1:7" x14ac:dyDescent="0.25">
      <c r="A23" s="10" t="s">
        <v>20</v>
      </c>
      <c r="B23" s="5">
        <f>VLOOKUP($A23,Sheet1!$A$5:$I$55,B$2,FALSE)</f>
        <v>28093</v>
      </c>
      <c r="C23" s="30">
        <f>VLOOKUP($A23,Sheet1!$A$5:$I$55,C$2,FALSE)</f>
        <v>3243029.3372742198</v>
      </c>
      <c r="D23" s="5">
        <f>VLOOKUP($A23,Sheet1!$A$5:$I$55,D$2,FALSE)</f>
        <v>27</v>
      </c>
      <c r="E23" s="6">
        <f>VLOOKUP($A23,Sheet1!$A$5:$I$55,E$2,FALSE)</f>
        <v>9.6109351083899903E-4</v>
      </c>
      <c r="F23" s="20">
        <f>VLOOKUP($A23,Sheet1!$A$5:$I$55,F$2,FALSE)</f>
        <v>2445</v>
      </c>
      <c r="G23" s="18">
        <f>VLOOKUP($A23,Sheet1!$A$5:$I$55,G$2,FALSE)</f>
        <v>7.5392472460795957E-4</v>
      </c>
    </row>
    <row r="24" spans="1:7" x14ac:dyDescent="0.25">
      <c r="A24" s="10" t="s">
        <v>21</v>
      </c>
      <c r="B24" s="5">
        <f>VLOOKUP($A24,Sheet1!$A$5:$I$55,B$2,FALSE)</f>
        <v>8173</v>
      </c>
      <c r="C24" s="30">
        <f>VLOOKUP($A24,Sheet1!$A$5:$I$55,C$2,FALSE)</f>
        <v>764545.3793103447</v>
      </c>
      <c r="D24" s="5">
        <f>VLOOKUP($A24,Sheet1!$A$5:$I$55,D$2,FALSE)</f>
        <v>554</v>
      </c>
      <c r="E24" s="6">
        <f>VLOOKUP($A24,Sheet1!$A$5:$I$55,E$2,FALSE)</f>
        <v>6.7784167380398871E-2</v>
      </c>
      <c r="F24" s="20">
        <f>VLOOKUP($A24,Sheet1!$A$5:$I$55,F$2,FALSE)</f>
        <v>36401</v>
      </c>
      <c r="G24" s="18">
        <f>VLOOKUP($A24,Sheet1!$A$5:$I$55,G$2,FALSE)</f>
        <v>4.7611300761290831E-2</v>
      </c>
    </row>
    <row r="25" spans="1:7" x14ac:dyDescent="0.25">
      <c r="A25" s="14" t="s">
        <v>22</v>
      </c>
      <c r="B25" s="15">
        <f>VLOOKUP($A25,Sheet1!$A$5:$I$55,B$2,FALSE)</f>
        <v>12256</v>
      </c>
      <c r="C25" s="31">
        <f>VLOOKUP($A25,Sheet1!$A$5:$I$55,C$2,FALSE)</f>
        <v>2273221.5041050902</v>
      </c>
      <c r="D25" s="15">
        <f>VLOOKUP($A25,Sheet1!$A$5:$I$55,D$2,FALSE)</f>
        <v>91</v>
      </c>
      <c r="E25" s="16">
        <f>VLOOKUP($A25,Sheet1!$A$5:$I$55,E$2,FALSE)</f>
        <v>7.4249347258485638E-3</v>
      </c>
      <c r="F25" s="21">
        <f>VLOOKUP($A25,Sheet1!$A$5:$I$55,F$2,FALSE)</f>
        <v>11798</v>
      </c>
      <c r="G25" s="34">
        <f>VLOOKUP($A25,Sheet1!$A$5:$I$55,G$2,FALSE)</f>
        <v>5.1899913751012024E-3</v>
      </c>
    </row>
    <row r="26" spans="1:7" x14ac:dyDescent="0.25">
      <c r="A26" s="10" t="s">
        <v>23</v>
      </c>
      <c r="B26" s="5">
        <f>VLOOKUP($A26,Sheet1!$A$5:$I$55,B$2,FALSE)</f>
        <v>7755</v>
      </c>
      <c r="C26" s="30">
        <f>VLOOKUP($A26,Sheet1!$A$5:$I$55,C$2,FALSE)</f>
        <v>606765.53037766821</v>
      </c>
      <c r="D26" s="5">
        <f>VLOOKUP($A26,Sheet1!$A$5:$I$55,D$2,FALSE)</f>
        <v>198</v>
      </c>
      <c r="E26" s="6">
        <f>VLOOKUP($A26,Sheet1!$A$5:$I$55,E$2,FALSE)</f>
        <v>2.553191489361702E-2</v>
      </c>
      <c r="F26" s="20">
        <f>VLOOKUP($A26,Sheet1!$A$5:$I$55,F$2,FALSE)</f>
        <v>26238</v>
      </c>
      <c r="G26" s="18">
        <f>VLOOKUP($A26,Sheet1!$A$5:$I$55,G$2,FALSE)</f>
        <v>4.3242403673901378E-2</v>
      </c>
    </row>
    <row r="27" spans="1:7" x14ac:dyDescent="0.25">
      <c r="A27" s="10" t="s">
        <v>24</v>
      </c>
      <c r="B27" s="5">
        <f>VLOOKUP($A27,Sheet1!$A$5:$I$55,B$2,FALSE)</f>
        <v>52194</v>
      </c>
      <c r="C27" s="30">
        <f>VLOOKUP($A27,Sheet1!$A$5:$I$55,C$2,FALSE)</f>
        <v>7126811.8449917892</v>
      </c>
      <c r="D27" s="5">
        <f>VLOOKUP($A27,Sheet1!$A$5:$I$55,D$2,FALSE)</f>
        <v>421</v>
      </c>
      <c r="E27" s="6">
        <f>VLOOKUP($A27,Sheet1!$A$5:$I$55,E$2,FALSE)</f>
        <v>8.0660612330919271E-3</v>
      </c>
      <c r="F27" s="20">
        <f>VLOOKUP($A27,Sheet1!$A$5:$I$55,F$2,FALSE)</f>
        <v>53503</v>
      </c>
      <c r="G27" s="18">
        <f>VLOOKUP($A27,Sheet1!$A$5:$I$55,G$2,FALSE)</f>
        <v>7.5072839249429686E-3</v>
      </c>
    </row>
    <row r="28" spans="1:7" x14ac:dyDescent="0.25">
      <c r="A28" s="10" t="s">
        <v>25</v>
      </c>
      <c r="B28" s="5">
        <f>VLOOKUP($A28,Sheet1!$A$5:$I$55,B$2,FALSE)</f>
        <v>74542</v>
      </c>
      <c r="C28" s="30">
        <f>VLOOKUP($A28,Sheet1!$A$5:$I$55,C$2,FALSE)</f>
        <v>16327329.31100164</v>
      </c>
      <c r="D28" s="5">
        <f>VLOOKUP($A28,Sheet1!$A$5:$I$55,D$2,FALSE)</f>
        <v>519</v>
      </c>
      <c r="E28" s="6">
        <f>VLOOKUP($A28,Sheet1!$A$5:$I$55,E$2,FALSE)</f>
        <v>6.9625177752139734E-3</v>
      </c>
      <c r="F28" s="20">
        <f>VLOOKUP($A28,Sheet1!$A$5:$I$55,F$2,FALSE)</f>
        <v>67325</v>
      </c>
      <c r="G28" s="18">
        <f>VLOOKUP($A28,Sheet1!$A$5:$I$55,G$2,FALSE)</f>
        <v>4.1234545293721272E-3</v>
      </c>
    </row>
    <row r="29" spans="1:7" x14ac:dyDescent="0.25">
      <c r="A29" s="10" t="s">
        <v>26</v>
      </c>
      <c r="B29" s="5">
        <f>VLOOKUP($A29,Sheet1!$A$5:$I$55,B$2,FALSE)</f>
        <v>38076</v>
      </c>
      <c r="C29" s="30">
        <f>VLOOKUP($A29,Sheet1!$A$5:$I$55,C$2,FALSE)</f>
        <v>6041122.4735632176</v>
      </c>
      <c r="D29" s="5">
        <f>VLOOKUP($A29,Sheet1!$A$5:$I$55,D$2,FALSE)</f>
        <v>11</v>
      </c>
      <c r="E29" s="6">
        <f>VLOOKUP($A29,Sheet1!$A$5:$I$55,E$2,FALSE)</f>
        <v>2.8889589242567498E-4</v>
      </c>
      <c r="F29" s="20">
        <f>VLOOKUP($A29,Sheet1!$A$5:$I$55,F$2,FALSE)</f>
        <v>68</v>
      </c>
      <c r="G29" s="18">
        <f>VLOOKUP($A29,Sheet1!$A$5:$I$55,G$2,FALSE)</f>
        <v>1.1256186296102644E-5</v>
      </c>
    </row>
    <row r="30" spans="1:7" x14ac:dyDescent="0.25">
      <c r="A30" s="10" t="s">
        <v>27</v>
      </c>
      <c r="B30" s="5">
        <f>VLOOKUP($A30,Sheet1!$A$5:$I$55,B$2,FALSE)</f>
        <v>99171</v>
      </c>
      <c r="C30" s="30">
        <f>VLOOKUP($A30,Sheet1!$A$5:$I$55,C$2,FALSE)</f>
        <v>9306652.5031198673</v>
      </c>
      <c r="D30" s="5">
        <f>VLOOKUP($A30,Sheet1!$A$5:$I$55,D$2,FALSE)</f>
        <v>190</v>
      </c>
      <c r="E30" s="6">
        <f>VLOOKUP($A30,Sheet1!$A$5:$I$55,E$2,FALSE)</f>
        <v>1.9158826673120167E-3</v>
      </c>
      <c r="F30" s="20">
        <f>VLOOKUP($A30,Sheet1!$A$5:$I$55,F$2,FALSE)</f>
        <v>12039</v>
      </c>
      <c r="G30" s="18">
        <f>VLOOKUP($A30,Sheet1!$A$5:$I$55,G$2,FALSE)</f>
        <v>1.2935907938933112E-3</v>
      </c>
    </row>
    <row r="31" spans="1:7" x14ac:dyDescent="0.25">
      <c r="A31" s="10" t="s">
        <v>28</v>
      </c>
      <c r="B31" s="5">
        <f>VLOOKUP($A31,Sheet1!$A$5:$I$55,B$2,FALSE)</f>
        <v>28008</v>
      </c>
      <c r="C31" s="30">
        <f>VLOOKUP($A31,Sheet1!$A$5:$I$55,C$2,FALSE)</f>
        <v>3472298.8059113296</v>
      </c>
      <c r="D31" s="5">
        <f>VLOOKUP($A31,Sheet1!$A$5:$I$55,D$2,FALSE)</f>
        <v>148</v>
      </c>
      <c r="E31" s="6">
        <f>VLOOKUP($A31,Sheet1!$A$5:$I$55,E$2,FALSE)</f>
        <v>5.2842045129962868E-3</v>
      </c>
      <c r="F31" s="20">
        <f>VLOOKUP($A31,Sheet1!$A$5:$I$55,F$2,FALSE)</f>
        <v>16475</v>
      </c>
      <c r="G31" s="18">
        <f>VLOOKUP($A31,Sheet1!$A$5:$I$55,G$2,FALSE)</f>
        <v>4.7446953505131942E-3</v>
      </c>
    </row>
    <row r="32" spans="1:7" x14ac:dyDescent="0.25">
      <c r="A32" s="10" t="s">
        <v>29</v>
      </c>
      <c r="B32" s="5">
        <f>VLOOKUP($A32,Sheet1!$A$5:$I$55,B$2,FALSE)</f>
        <v>49969</v>
      </c>
      <c r="C32" s="30">
        <f>VLOOKUP($A32,Sheet1!$A$5:$I$55,C$2,FALSE)</f>
        <v>19208132.683087025</v>
      </c>
      <c r="D32" s="5">
        <f>VLOOKUP($A32,Sheet1!$A$5:$I$55,D$2,FALSE)</f>
        <v>171</v>
      </c>
      <c r="E32" s="6">
        <f>VLOOKUP($A32,Sheet1!$A$5:$I$55,E$2,FALSE)</f>
        <v>3.4221217154635874E-3</v>
      </c>
      <c r="F32" s="20">
        <f>VLOOKUP($A32,Sheet1!$A$5:$I$55,F$2,FALSE)</f>
        <v>39729</v>
      </c>
      <c r="G32" s="18">
        <f>VLOOKUP($A32,Sheet1!$A$5:$I$55,G$2,FALSE)</f>
        <v>2.0683426471216448E-3</v>
      </c>
    </row>
    <row r="33" spans="1:7" x14ac:dyDescent="0.25">
      <c r="A33" s="10" t="s">
        <v>30</v>
      </c>
      <c r="B33" s="5">
        <f>VLOOKUP($A33,Sheet1!$A$5:$I$55,B$2,FALSE)</f>
        <v>4137</v>
      </c>
      <c r="C33" s="30">
        <f>VLOOKUP($A33,Sheet1!$A$5:$I$55,C$2,FALSE)</f>
        <v>635813.02725779964</v>
      </c>
      <c r="D33" s="5">
        <f>VLOOKUP($A33,Sheet1!$A$5:$I$55,D$2,FALSE)</f>
        <v>55</v>
      </c>
      <c r="E33" s="6">
        <f>VLOOKUP($A33,Sheet1!$A$5:$I$55,E$2,FALSE)</f>
        <v>1.3294657964708726E-2</v>
      </c>
      <c r="F33" s="20">
        <f>VLOOKUP($A33,Sheet1!$A$5:$I$55,F$2,FALSE)</f>
        <v>7464</v>
      </c>
      <c r="G33" s="18">
        <f>VLOOKUP($A33,Sheet1!$A$5:$I$55,G$2,FALSE)</f>
        <v>1.1739300203066794E-2</v>
      </c>
    </row>
    <row r="34" spans="1:7" x14ac:dyDescent="0.25">
      <c r="A34" s="43" t="s">
        <v>31</v>
      </c>
      <c r="B34" s="44">
        <f>VLOOKUP($A34,Sheet1!$A$5:$I$55,B$2,FALSE)</f>
        <v>4391</v>
      </c>
      <c r="C34" s="45">
        <f>VLOOKUP($A34,Sheet1!$A$5:$I$55,C$2,FALSE)</f>
        <v>246574.83481116581</v>
      </c>
      <c r="D34" s="44">
        <f>VLOOKUP($A34,Sheet1!$A$5:$I$55,D$2,FALSE)</f>
        <v>192</v>
      </c>
      <c r="E34" s="46">
        <f>VLOOKUP($A34,Sheet1!$A$5:$I$55,E$2,FALSE)</f>
        <v>4.3725802778410386E-2</v>
      </c>
      <c r="F34" s="47">
        <f>VLOOKUP($A34,Sheet1!$A$5:$I$55,F$2,FALSE)</f>
        <v>15838</v>
      </c>
      <c r="G34" s="48">
        <f>VLOOKUP($A34,Sheet1!$A$5:$I$55,G$2,FALSE)</f>
        <v>6.4232021131147468E-2</v>
      </c>
    </row>
    <row r="35" spans="1:7" x14ac:dyDescent="0.25">
      <c r="A35" s="10" t="s">
        <v>32</v>
      </c>
      <c r="B35" s="5">
        <f>VLOOKUP($A35,Sheet1!$A$5:$I$55,B$2,FALSE)</f>
        <v>9071</v>
      </c>
      <c r="C35" s="30">
        <f>VLOOKUP($A35,Sheet1!$A$5:$I$55,C$2,FALSE)</f>
        <v>1222505.819376026</v>
      </c>
      <c r="D35" s="5">
        <f>VLOOKUP($A35,Sheet1!$A$5:$I$55,D$2,FALSE)</f>
        <v>72</v>
      </c>
      <c r="E35" s="6">
        <f>VLOOKUP($A35,Sheet1!$A$5:$I$55,E$2,FALSE)</f>
        <v>7.9373828684819753E-3</v>
      </c>
      <c r="F35" s="20">
        <f>VLOOKUP($A35,Sheet1!$A$5:$I$55,F$2,FALSE)</f>
        <v>3047</v>
      </c>
      <c r="G35" s="18">
        <f>VLOOKUP($A35,Sheet1!$A$5:$I$55,G$2,FALSE)</f>
        <v>2.4924216733423865E-3</v>
      </c>
    </row>
    <row r="36" spans="1:7" x14ac:dyDescent="0.25">
      <c r="A36" s="10" t="s">
        <v>33</v>
      </c>
      <c r="B36" s="5">
        <f>VLOOKUP($A36,Sheet1!$A$5:$I$55,B$2,FALSE)</f>
        <v>24721</v>
      </c>
      <c r="C36" s="30">
        <f>VLOOKUP($A36,Sheet1!$A$5:$I$55,C$2,FALSE)</f>
        <v>2694384.8144499175</v>
      </c>
      <c r="D36" s="5">
        <f>VLOOKUP($A36,Sheet1!$A$5:$I$55,D$2,FALSE)</f>
        <v>153</v>
      </c>
      <c r="E36" s="6">
        <f>VLOOKUP($A36,Sheet1!$A$5:$I$55,E$2,FALSE)</f>
        <v>6.1890700214392623E-3</v>
      </c>
      <c r="F36" s="20">
        <f>VLOOKUP($A36,Sheet1!$A$5:$I$55,F$2,FALSE)</f>
        <v>8632</v>
      </c>
      <c r="G36" s="18">
        <f>VLOOKUP($A36,Sheet1!$A$5:$I$55,G$2,FALSE)</f>
        <v>3.2036997661606475E-3</v>
      </c>
    </row>
    <row r="37" spans="1:7" x14ac:dyDescent="0.25">
      <c r="A37" s="10" t="s">
        <v>34</v>
      </c>
      <c r="B37" s="5">
        <f>VLOOKUP($A37,Sheet1!$A$5:$I$55,B$2,FALSE)</f>
        <v>35537</v>
      </c>
      <c r="C37" s="30">
        <f>VLOOKUP($A37,Sheet1!$A$5:$I$55,C$2,FALSE)</f>
        <v>5473591.9369458118</v>
      </c>
      <c r="D37" s="5">
        <f>VLOOKUP($A37,Sheet1!$A$5:$I$55,D$2,FALSE)</f>
        <v>864</v>
      </c>
      <c r="E37" s="6">
        <f>VLOOKUP($A37,Sheet1!$A$5:$I$55,E$2,FALSE)</f>
        <v>2.43126881841461E-2</v>
      </c>
      <c r="F37" s="20">
        <f>VLOOKUP($A37,Sheet1!$A$5:$I$55,F$2,FALSE)</f>
        <v>97177</v>
      </c>
      <c r="G37" s="18">
        <f>VLOOKUP($A37,Sheet1!$A$5:$I$55,G$2,FALSE)</f>
        <v>1.7753789672202605E-2</v>
      </c>
    </row>
    <row r="38" spans="1:7" x14ac:dyDescent="0.25">
      <c r="A38" s="10" t="s">
        <v>35</v>
      </c>
      <c r="B38" s="5">
        <f>VLOOKUP($A38,Sheet1!$A$5:$I$55,B$2,FALSE)</f>
        <v>50218</v>
      </c>
      <c r="C38" s="30">
        <f>VLOOKUP($A38,Sheet1!$A$5:$I$55,C$2,FALSE)</f>
        <v>12776027.854187191</v>
      </c>
      <c r="D38" s="5">
        <f>VLOOKUP($A38,Sheet1!$A$5:$I$55,D$2,FALSE)</f>
        <v>220</v>
      </c>
      <c r="E38" s="6">
        <f>VLOOKUP($A38,Sheet1!$A$5:$I$55,E$2,FALSE)</f>
        <v>4.3808992791429368E-3</v>
      </c>
      <c r="F38" s="20">
        <f>VLOOKUP($A38,Sheet1!$A$5:$I$55,F$2,FALSE)</f>
        <v>15563</v>
      </c>
      <c r="G38" s="18">
        <f>VLOOKUP($A38,Sheet1!$A$5:$I$55,G$2,FALSE)</f>
        <v>1.2181407380776343E-3</v>
      </c>
    </row>
    <row r="39" spans="1:7" x14ac:dyDescent="0.25">
      <c r="A39" s="10" t="s">
        <v>36</v>
      </c>
      <c r="B39" s="5">
        <f>VLOOKUP($A39,Sheet1!$A$5:$I$55,B$2,FALSE)</f>
        <v>30961</v>
      </c>
      <c r="C39" s="30">
        <f>VLOOKUP($A39,Sheet1!$A$5:$I$55,C$2,FALSE)</f>
        <v>7536837.5356321828</v>
      </c>
      <c r="D39" s="5">
        <f>VLOOKUP($A39,Sheet1!$A$5:$I$55,D$2,FALSE)</f>
        <v>118</v>
      </c>
      <c r="E39" s="6">
        <f>VLOOKUP($A39,Sheet1!$A$5:$I$55,E$2,FALSE)</f>
        <v>3.811246406769807E-3</v>
      </c>
      <c r="F39" s="20">
        <f>VLOOKUP($A39,Sheet1!$A$5:$I$55,F$2,FALSE)</f>
        <v>9754</v>
      </c>
      <c r="G39" s="18">
        <f>VLOOKUP($A39,Sheet1!$A$5:$I$55,G$2,FALSE)</f>
        <v>1.2941767623204901E-3</v>
      </c>
    </row>
    <row r="40" spans="1:7" x14ac:dyDescent="0.25">
      <c r="A40" s="10" t="s">
        <v>37</v>
      </c>
      <c r="B40" s="5">
        <f>VLOOKUP($A40,Sheet1!$A$5:$I$55,B$2,FALSE)</f>
        <v>75462</v>
      </c>
      <c r="C40" s="30">
        <f>VLOOKUP($A40,Sheet1!$A$5:$I$55,C$2,FALSE)</f>
        <v>8758239.6269293912</v>
      </c>
      <c r="D40" s="5">
        <f>VLOOKUP($A40,Sheet1!$A$5:$I$55,D$2,FALSE)</f>
        <v>538</v>
      </c>
      <c r="E40" s="6">
        <f>VLOOKUP($A40,Sheet1!$A$5:$I$55,E$2,FALSE)</f>
        <v>7.1294161299727014E-3</v>
      </c>
      <c r="F40" s="20">
        <f>VLOOKUP($A40,Sheet1!$A$5:$I$55,F$2,FALSE)</f>
        <v>46284</v>
      </c>
      <c r="G40" s="18">
        <f>VLOOKUP($A40,Sheet1!$A$5:$I$55,G$2,FALSE)</f>
        <v>5.284623619761248E-3</v>
      </c>
    </row>
    <row r="41" spans="1:7" x14ac:dyDescent="0.25">
      <c r="A41" s="10" t="s">
        <v>38</v>
      </c>
      <c r="B41" s="5">
        <f>VLOOKUP($A41,Sheet1!$A$5:$I$55,B$2,FALSE)</f>
        <v>80245</v>
      </c>
      <c r="C41" s="30">
        <f>VLOOKUP($A41,Sheet1!$A$5:$I$55,C$2,FALSE)</f>
        <v>7192269.9809523802</v>
      </c>
      <c r="D41" s="5">
        <f>VLOOKUP($A41,Sheet1!$A$5:$I$55,D$2,FALSE)</f>
        <v>46</v>
      </c>
      <c r="E41" s="6">
        <f>VLOOKUP($A41,Sheet1!$A$5:$I$55,E$2,FALSE)</f>
        <v>5.7324443890585078E-4</v>
      </c>
      <c r="F41" s="20">
        <f>VLOOKUP($A41,Sheet1!$A$5:$I$55,F$2,FALSE)</f>
        <v>2268</v>
      </c>
      <c r="G41" s="18">
        <f>VLOOKUP($A41,Sheet1!$A$5:$I$55,G$2,FALSE)</f>
        <v>3.153385518072109E-4</v>
      </c>
    </row>
    <row r="42" spans="1:7" x14ac:dyDescent="0.25">
      <c r="A42" s="10" t="s">
        <v>39</v>
      </c>
      <c r="B42" s="5">
        <f>VLOOKUP($A42,Sheet1!$A$5:$I$55,B$2,FALSE)</f>
        <v>35439</v>
      </c>
      <c r="C42" s="30">
        <f>VLOOKUP($A42,Sheet1!$A$5:$I$55,C$2,FALSE)</f>
        <v>5433343.644006568</v>
      </c>
      <c r="D42" s="5">
        <f>VLOOKUP($A42,Sheet1!$A$5:$I$55,D$2,FALSE)</f>
        <v>554</v>
      </c>
      <c r="E42" s="6">
        <f>VLOOKUP($A42,Sheet1!$A$5:$I$55,E$2,FALSE)</f>
        <v>1.5632495273568667E-2</v>
      </c>
      <c r="F42" s="20">
        <f>VLOOKUP($A42,Sheet1!$A$5:$I$55,F$2,FALSE)</f>
        <v>194356</v>
      </c>
      <c r="G42" s="18">
        <f>VLOOKUP($A42,Sheet1!$A$5:$I$55,G$2,FALSE)</f>
        <v>3.5770975063281869E-2</v>
      </c>
    </row>
    <row r="43" spans="1:7" x14ac:dyDescent="0.25">
      <c r="A43" s="10" t="s">
        <v>40</v>
      </c>
      <c r="B43" s="5">
        <f>VLOOKUP($A43,Sheet1!$A$5:$I$55,B$2,FALSE)</f>
        <v>59309</v>
      </c>
      <c r="C43" s="30">
        <f>VLOOKUP($A43,Sheet1!$A$5:$I$55,C$2,FALSE)</f>
        <v>7195666.6390804593</v>
      </c>
      <c r="D43" s="5">
        <f>VLOOKUP($A43,Sheet1!$A$5:$I$55,D$2,FALSE)</f>
        <v>600</v>
      </c>
      <c r="E43" s="6">
        <f>VLOOKUP($A43,Sheet1!$A$5:$I$55,E$2,FALSE)</f>
        <v>1.0116508455714985E-2</v>
      </c>
      <c r="F43" s="20">
        <f>VLOOKUP($A43,Sheet1!$A$5:$I$55,F$2,FALSE)</f>
        <v>78525</v>
      </c>
      <c r="G43" s="18">
        <f>VLOOKUP($A43,Sheet1!$A$5:$I$55,G$2,FALSE)</f>
        <v>1.0912817941498577E-2</v>
      </c>
    </row>
    <row r="44" spans="1:7" x14ac:dyDescent="0.25">
      <c r="A44" s="10" t="s">
        <v>41</v>
      </c>
      <c r="B44" s="5">
        <f>VLOOKUP($A44,Sheet1!$A$5:$I$55,B$2,FALSE)</f>
        <v>1243</v>
      </c>
      <c r="C44" s="30">
        <f>VLOOKUP($A44,Sheet1!$A$5:$I$55,C$2,FALSE)</f>
        <v>81643.670279146128</v>
      </c>
      <c r="D44" s="5">
        <f>VLOOKUP($A44,Sheet1!$A$5:$I$55,D$2,FALSE)</f>
        <v>26</v>
      </c>
      <c r="E44" s="6">
        <f>VLOOKUP($A44,Sheet1!$A$5:$I$55,E$2,FALSE)</f>
        <v>2.091713596138375E-2</v>
      </c>
      <c r="F44" s="20">
        <f>VLOOKUP($A44,Sheet1!$A$5:$I$55,F$2,FALSE)</f>
        <v>778</v>
      </c>
      <c r="G44" s="18">
        <f>VLOOKUP($A44,Sheet1!$A$5:$I$55,G$2,FALSE)</f>
        <v>9.5292139285257128E-3</v>
      </c>
    </row>
    <row r="45" spans="1:7" x14ac:dyDescent="0.25">
      <c r="A45" s="10" t="s">
        <v>42</v>
      </c>
      <c r="B45" s="5">
        <f>VLOOKUP($A45,Sheet1!$A$5:$I$55,B$2,FALSE)</f>
        <v>25266</v>
      </c>
      <c r="C45" s="30">
        <f>VLOOKUP($A45,Sheet1!$A$5:$I$55,C$2,FALSE)</f>
        <v>2914388.4177339897</v>
      </c>
      <c r="D45" s="5">
        <f>VLOOKUP($A45,Sheet1!$A$5:$I$55,D$2,FALSE)</f>
        <v>34</v>
      </c>
      <c r="E45" s="6">
        <f>VLOOKUP($A45,Sheet1!$A$5:$I$55,E$2,FALSE)</f>
        <v>1.3456819441146205E-3</v>
      </c>
      <c r="F45" s="20" t="str">
        <f>VLOOKUP($A45,Sheet1!$A$5:$I$55,F$2,FALSE)</f>
        <v>(D)</v>
      </c>
      <c r="G45" s="18" t="str">
        <f>VLOOKUP($A45,Sheet1!$A$5:$I$55,G$2,FALSE)</f>
        <v>(D)</v>
      </c>
    </row>
    <row r="46" spans="1:7" x14ac:dyDescent="0.25">
      <c r="A46" s="10" t="s">
        <v>43</v>
      </c>
      <c r="B46" s="5">
        <f>VLOOKUP($A46,Sheet1!$A$5:$I$55,B$2,FALSE)</f>
        <v>31989</v>
      </c>
      <c r="C46" s="30">
        <f>VLOOKUP($A46,Sheet1!$A$5:$I$55,C$2,FALSE)</f>
        <v>8139158.4236453194</v>
      </c>
      <c r="D46" s="5">
        <f>VLOOKUP($A46,Sheet1!$A$5:$I$55,D$2,FALSE)</f>
        <v>82</v>
      </c>
      <c r="E46" s="6">
        <f>VLOOKUP($A46,Sheet1!$A$5:$I$55,E$2,FALSE)</f>
        <v>2.5633811622745319E-3</v>
      </c>
      <c r="F46" s="20">
        <f>VLOOKUP($A46,Sheet1!$A$5:$I$55,F$2,FALSE)</f>
        <v>12810</v>
      </c>
      <c r="G46" s="18">
        <f>VLOOKUP($A46,Sheet1!$A$5:$I$55,G$2,FALSE)</f>
        <v>1.5738727928903897E-3</v>
      </c>
    </row>
    <row r="47" spans="1:7" x14ac:dyDescent="0.25">
      <c r="A47" s="10" t="s">
        <v>44</v>
      </c>
      <c r="B47" s="5">
        <f>VLOOKUP($A47,Sheet1!$A$5:$I$55,B$2,FALSE)</f>
        <v>68050</v>
      </c>
      <c r="C47" s="30">
        <f>VLOOKUP($A47,Sheet1!$A$5:$I$55,C$2,FALSE)</f>
        <v>3242302.1898193755</v>
      </c>
      <c r="D47" s="5">
        <f>VLOOKUP($A47,Sheet1!$A$5:$I$55,D$2,FALSE)</f>
        <v>68</v>
      </c>
      <c r="E47" s="6">
        <f>VLOOKUP($A47,Sheet1!$A$5:$I$55,E$2,FALSE)</f>
        <v>9.9926524614254216E-4</v>
      </c>
      <c r="F47" s="20">
        <f>VLOOKUP($A47,Sheet1!$A$5:$I$55,F$2,FALSE)</f>
        <v>1525</v>
      </c>
      <c r="G47" s="18">
        <f>VLOOKUP($A47,Sheet1!$A$5:$I$55,G$2,FALSE)</f>
        <v>4.7034480770743819E-4</v>
      </c>
    </row>
    <row r="48" spans="1:7" x14ac:dyDescent="0.25">
      <c r="A48" s="10" t="s">
        <v>45</v>
      </c>
      <c r="B48" s="5">
        <f>VLOOKUP($A48,Sheet1!$A$5:$I$55,B$2,FALSE)</f>
        <v>248809</v>
      </c>
      <c r="C48" s="30">
        <f>VLOOKUP($A48,Sheet1!$A$5:$I$55,C$2,FALSE)</f>
        <v>26015123.523152705</v>
      </c>
      <c r="D48" s="5">
        <f>VLOOKUP($A48,Sheet1!$A$5:$I$55,D$2,FALSE)</f>
        <v>238</v>
      </c>
      <c r="E48" s="6">
        <f>VLOOKUP($A48,Sheet1!$A$5:$I$55,E$2,FALSE)</f>
        <v>9.5655703772773491E-4</v>
      </c>
      <c r="F48" s="20">
        <f>VLOOKUP($A48,Sheet1!$A$5:$I$55,F$2,FALSE)</f>
        <v>71926</v>
      </c>
      <c r="G48" s="18">
        <f>VLOOKUP($A48,Sheet1!$A$5:$I$55,G$2,FALSE)</f>
        <v>2.7647764169171809E-3</v>
      </c>
    </row>
    <row r="49" spans="1:7" x14ac:dyDescent="0.25">
      <c r="A49" s="10" t="s">
        <v>46</v>
      </c>
      <c r="B49" s="5">
        <f>VLOOKUP($A49,Sheet1!$A$5:$I$55,B$2,FALSE)</f>
        <v>18027</v>
      </c>
      <c r="C49" s="30">
        <f>VLOOKUP($A49,Sheet1!$A$5:$I$55,C$2,FALSE)</f>
        <v>1753674.0282430211</v>
      </c>
      <c r="D49" s="5">
        <f>VLOOKUP($A49,Sheet1!$A$5:$I$55,D$2,FALSE)</f>
        <v>50</v>
      </c>
      <c r="E49" s="6">
        <f>VLOOKUP($A49,Sheet1!$A$5:$I$55,E$2,FALSE)</f>
        <v>2.7736173517501524E-3</v>
      </c>
      <c r="F49" s="20">
        <f>VLOOKUP($A49,Sheet1!$A$5:$I$55,F$2,FALSE)</f>
        <v>9093</v>
      </c>
      <c r="G49" s="18">
        <f>VLOOKUP($A49,Sheet1!$A$5:$I$55,G$2,FALSE)</f>
        <v>5.1851141395474372E-3</v>
      </c>
    </row>
    <row r="50" spans="1:7" x14ac:dyDescent="0.25">
      <c r="A50" s="10" t="s">
        <v>47</v>
      </c>
      <c r="B50" s="5">
        <f>VLOOKUP($A50,Sheet1!$A$5:$I$55,B$2,FALSE)</f>
        <v>7338</v>
      </c>
      <c r="C50" s="30">
        <f>VLOOKUP($A50,Sheet1!$A$5:$I$55,C$2,FALSE)</f>
        <v>834563.3615763546</v>
      </c>
      <c r="D50" s="5">
        <f>VLOOKUP($A50,Sheet1!$A$5:$I$55,D$2,FALSE)</f>
        <v>554</v>
      </c>
      <c r="E50" s="6">
        <f>VLOOKUP($A50,Sheet1!$A$5:$I$55,E$2,FALSE)</f>
        <v>7.5497410738620874E-2</v>
      </c>
      <c r="F50" s="20">
        <f>VLOOKUP($A50,Sheet1!$A$5:$I$55,F$2,FALSE)</f>
        <v>62634</v>
      </c>
      <c r="G50" s="18">
        <f>VLOOKUP($A50,Sheet1!$A$5:$I$55,G$2,FALSE)</f>
        <v>7.5050023621567277E-2</v>
      </c>
    </row>
    <row r="51" spans="1:7" x14ac:dyDescent="0.25">
      <c r="A51" s="10" t="s">
        <v>48</v>
      </c>
      <c r="B51" s="5">
        <f>VLOOKUP($A51,Sheet1!$A$5:$I$55,B$2,FALSE)</f>
        <v>46030</v>
      </c>
      <c r="C51" s="30">
        <f>VLOOKUP($A51,Sheet1!$A$5:$I$55,C$2,FALSE)</f>
        <v>3600046.3500821013</v>
      </c>
      <c r="D51" s="5">
        <f>VLOOKUP($A51,Sheet1!$A$5:$I$55,D$2,FALSE)</f>
        <v>145</v>
      </c>
      <c r="E51" s="6">
        <f>VLOOKUP($A51,Sheet1!$A$5:$I$55,E$2,FALSE)</f>
        <v>3.1501194872908971E-3</v>
      </c>
      <c r="F51" s="20">
        <f>VLOOKUP($A51,Sheet1!$A$5:$I$55,F$2,FALSE)</f>
        <v>11994</v>
      </c>
      <c r="G51" s="18">
        <f>VLOOKUP($A51,Sheet1!$A$5:$I$55,G$2,FALSE)</f>
        <v>3.3316237719346223E-3</v>
      </c>
    </row>
    <row r="52" spans="1:7" x14ac:dyDescent="0.25">
      <c r="A52" s="10" t="s">
        <v>49</v>
      </c>
      <c r="B52" s="5">
        <f>VLOOKUP($A52,Sheet1!$A$5:$I$55,B$2,FALSE)</f>
        <v>37249</v>
      </c>
      <c r="C52" s="30">
        <f>VLOOKUP($A52,Sheet1!$A$5:$I$55,C$2,FALSE)</f>
        <v>8414664.312643677</v>
      </c>
      <c r="D52" s="5">
        <f>VLOOKUP($A52,Sheet1!$A$5:$I$55,D$2,FALSE)</f>
        <v>767</v>
      </c>
      <c r="E52" s="6">
        <f>VLOOKUP($A52,Sheet1!$A$5:$I$55,E$2,FALSE)</f>
        <v>2.0591156809578782E-2</v>
      </c>
      <c r="F52" s="20">
        <f>VLOOKUP($A52,Sheet1!$A$5:$I$55,F$2,FALSE)</f>
        <v>291410</v>
      </c>
      <c r="G52" s="18">
        <f>VLOOKUP($A52,Sheet1!$A$5:$I$55,G$2,FALSE)</f>
        <v>3.4631209181111858E-2</v>
      </c>
    </row>
    <row r="53" spans="1:7" x14ac:dyDescent="0.25">
      <c r="A53" s="10" t="s">
        <v>50</v>
      </c>
      <c r="B53" s="5">
        <f>VLOOKUP($A53,Sheet1!$A$5:$I$55,B$2,FALSE)</f>
        <v>21489</v>
      </c>
      <c r="C53" s="30">
        <f>VLOOKUP($A53,Sheet1!$A$5:$I$55,C$2,FALSE)</f>
        <v>732926.23316912958</v>
      </c>
      <c r="D53" s="5">
        <f>VLOOKUP($A53,Sheet1!$A$5:$I$55,D$2,FALSE)</f>
        <v>45</v>
      </c>
      <c r="E53" s="6">
        <f>VLOOKUP($A53,Sheet1!$A$5:$I$55,E$2,FALSE)</f>
        <v>2.0940946530783192E-3</v>
      </c>
      <c r="F53" s="20">
        <f>VLOOKUP($A53,Sheet1!$A$5:$I$55,F$2,FALSE)</f>
        <v>2718</v>
      </c>
      <c r="G53" s="18">
        <f>VLOOKUP($A53,Sheet1!$A$5:$I$55,G$2,FALSE)</f>
        <v>3.7084223172740441E-3</v>
      </c>
    </row>
    <row r="54" spans="1:7" x14ac:dyDescent="0.25">
      <c r="A54" s="10" t="s">
        <v>51</v>
      </c>
      <c r="B54" s="5">
        <f>VLOOKUP($A54,Sheet1!$A$5:$I$55,B$2,FALSE)</f>
        <v>69754</v>
      </c>
      <c r="C54" s="30">
        <f>VLOOKUP($A54,Sheet1!$A$5:$I$55,C$2,FALSE)</f>
        <v>11108333.128407223</v>
      </c>
      <c r="D54" s="5">
        <f>VLOOKUP($A54,Sheet1!$A$5:$I$55,D$2,FALSE)</f>
        <v>1180</v>
      </c>
      <c r="E54" s="6">
        <f>VLOOKUP($A54,Sheet1!$A$5:$I$55,E$2,FALSE)</f>
        <v>1.6916592596840325E-2</v>
      </c>
      <c r="F54" s="20">
        <f>VLOOKUP($A54,Sheet1!$A$5:$I$55,F$2,FALSE)</f>
        <v>121527</v>
      </c>
      <c r="G54" s="18">
        <f>VLOOKUP($A54,Sheet1!$A$5:$I$55,G$2,FALSE)</f>
        <v>1.0940165243084067E-2</v>
      </c>
    </row>
    <row r="55" spans="1:7" ht="15.75" thickBot="1" x14ac:dyDescent="0.3">
      <c r="A55" s="11" t="s">
        <v>52</v>
      </c>
      <c r="B55" s="12">
        <f>VLOOKUP($A55,Sheet1!$A$5:$I$55,B$2,FALSE)</f>
        <v>11736</v>
      </c>
      <c r="C55" s="32">
        <f>VLOOKUP($A55,Sheet1!$A$5:$I$55,C$2,FALSE)</f>
        <v>1433898.857142857</v>
      </c>
      <c r="D55" s="12">
        <f>VLOOKUP($A55,Sheet1!$A$5:$I$55,D$2,FALSE)</f>
        <v>44</v>
      </c>
      <c r="E55" s="13">
        <f>VLOOKUP($A55,Sheet1!$A$5:$I$55,E$2,FALSE)</f>
        <v>3.749147920927062E-3</v>
      </c>
      <c r="F55" s="22">
        <f>VLOOKUP($A55,Sheet1!$A$5:$I$55,F$2,FALSE)</f>
        <v>9343</v>
      </c>
      <c r="G55" s="35">
        <f>VLOOKUP($A55,Sheet1!$A$5:$I$55,G$2,FALSE)</f>
        <v>6.5158012738894119E-3</v>
      </c>
    </row>
    <row r="56" spans="1:7" x14ac:dyDescent="0.25">
      <c r="A56" t="s">
        <v>53</v>
      </c>
      <c r="B56" s="3" t="e">
        <f>VLOOKUP($A56,Sheet1!$A$5:$I$55,B$2,FALSE)</f>
        <v>#N/A</v>
      </c>
      <c r="C56" s="29" t="e">
        <f>VLOOKUP($A56,Sheet1!$A$5:$I$55,C$2,FALSE)</f>
        <v>#N/A</v>
      </c>
      <c r="D56" s="3" t="e">
        <f>VLOOKUP($A56,Sheet1!$A$5:$I$55,D$2,FALSE)</f>
        <v>#N/A</v>
      </c>
      <c r="E56" s="4" t="e">
        <f>VLOOKUP($A56,Sheet1!$A$5:$I$55,E$2,FALSE)</f>
        <v>#N/A</v>
      </c>
      <c r="F56" s="19" t="e">
        <f>VLOOKUP($A56,Sheet1!$A$5:$I$55,F$2,FALSE)</f>
        <v>#N/A</v>
      </c>
      <c r="G56" s="33" t="e">
        <f>VLOOKUP($A56,Sheet1!$A$5:$I$55,G$2,FALSE)</f>
        <v>#N/A</v>
      </c>
    </row>
    <row r="57" spans="1:7" x14ac:dyDescent="0.25">
      <c r="A57" t="s">
        <v>54</v>
      </c>
      <c r="B57" s="5" t="e">
        <f>VLOOKUP($A57,Sheet1!$A$5:$I$55,B$2,FALSE)</f>
        <v>#N/A</v>
      </c>
      <c r="C57" s="30" t="e">
        <f>VLOOKUP($A57,Sheet1!$A$5:$I$55,C$2,FALSE)</f>
        <v>#N/A</v>
      </c>
      <c r="D57" s="5" t="e">
        <f>VLOOKUP($A57,Sheet1!$A$5:$I$55,D$2,FALSE)</f>
        <v>#N/A</v>
      </c>
      <c r="E57" s="6" t="e">
        <f>VLOOKUP($A57,Sheet1!$A$5:$I$55,E$2,FALSE)</f>
        <v>#N/A</v>
      </c>
      <c r="F57" s="20" t="e">
        <f>VLOOKUP($A57,Sheet1!$A$5:$I$55,F$2,FALSE)</f>
        <v>#N/A</v>
      </c>
      <c r="G57" s="18" t="e">
        <f>VLOOKUP($A57,Sheet1!$A$5:$I$55,G$2,FALSE)</f>
        <v>#N/A</v>
      </c>
    </row>
  </sheetData>
  <mergeCells count="2">
    <mergeCell ref="B3:C3"/>
    <mergeCell ref="D3:G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C0FA80-DD51-476C-BF23-A8654E018F31}"/>
</file>

<file path=customXml/itemProps2.xml><?xml version="1.0" encoding="utf-8"?>
<ds:datastoreItem xmlns:ds="http://schemas.openxmlformats.org/officeDocument/2006/customXml" ds:itemID="{0414863E-EC09-4DCC-998A-6A3FDE33AE46}"/>
</file>

<file path=customXml/itemProps3.xml><?xml version="1.0" encoding="utf-8"?>
<ds:datastoreItem xmlns:ds="http://schemas.openxmlformats.org/officeDocument/2006/customXml" ds:itemID="{0AECE95B-3D58-4789-B74D-82D4AB396E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Final</vt:lpstr>
      <vt:lpstr>Sheet1</vt:lpstr>
      <vt:lpstr>Sheet2</vt:lpstr>
      <vt:lpstr>Sheet3</vt:lpstr>
      <vt:lpstr>Final!Print_Titles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Windows User</cp:lastModifiedBy>
  <cp:lastPrinted>2015-02-27T21:28:04Z</cp:lastPrinted>
  <dcterms:created xsi:type="dcterms:W3CDTF">2015-02-26T14:41:22Z</dcterms:created>
  <dcterms:modified xsi:type="dcterms:W3CDTF">2019-12-23T19:40:12Z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100</vt:r8>
  </property>
</Properties>
</file>