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300" windowHeight="9408"/>
  </bookViews>
  <sheets>
    <sheet name="Table1" sheetId="1" r:id="rId1"/>
    <sheet name="Calculations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E29" i="2" l="1"/>
  <c r="E28" i="2"/>
  <c r="D29" i="2"/>
  <c r="D28" i="2"/>
  <c r="C28" i="2"/>
  <c r="C29" i="2"/>
  <c r="B24" i="2"/>
  <c r="B23" i="2"/>
  <c r="D22" i="2"/>
  <c r="C22" i="2"/>
  <c r="D19" i="2"/>
  <c r="C19" i="2"/>
  <c r="B15" i="2"/>
  <c r="E19" i="2" l="1"/>
  <c r="E22" i="2"/>
  <c r="G6" i="1" l="1"/>
  <c r="G7" i="1"/>
  <c r="G8" i="1"/>
  <c r="G9" i="1"/>
  <c r="G10" i="1"/>
  <c r="G11" i="1"/>
  <c r="G13" i="1"/>
  <c r="G15" i="1"/>
  <c r="G5" i="1"/>
</calcChain>
</file>

<file path=xl/sharedStrings.xml><?xml version="1.0" encoding="utf-8"?>
<sst xmlns="http://schemas.openxmlformats.org/spreadsheetml/2006/main" count="40" uniqueCount="27">
  <si>
    <t>State/Area</t>
  </si>
  <si>
    <t>Out-of-State Residents Commuting Into Maryland</t>
  </si>
  <si>
    <t>Maryland Residents Commuting Out To:</t>
  </si>
  <si>
    <t>Net Commuters (IN - OUT)</t>
  </si>
  <si>
    <t>Washington, D.C.</t>
  </si>
  <si>
    <t>Virginia</t>
  </si>
  <si>
    <t>Delaware</t>
  </si>
  <si>
    <t>Pennsylvania</t>
  </si>
  <si>
    <t>West Virginia</t>
  </si>
  <si>
    <t>New Jersey</t>
  </si>
  <si>
    <t>New York</t>
  </si>
  <si>
    <t>Elsewhere</t>
  </si>
  <si>
    <t>TOTAL</t>
  </si>
  <si>
    <t>Prepared by the Maryland Department of Planning, August 2012</t>
  </si>
  <si>
    <t>Source: U.S. Census Bureau, OnTheMap Application and LEHD Origin-Destination Employment Statistics 2010</t>
  </si>
  <si>
    <t>dc</t>
  </si>
  <si>
    <t>va</t>
  </si>
  <si>
    <t>AA co</t>
  </si>
  <si>
    <t>Mo Co</t>
  </si>
  <si>
    <t>PG Co</t>
  </si>
  <si>
    <t>Ch Co</t>
  </si>
  <si>
    <t>Yr 2000</t>
  </si>
  <si>
    <t>Yr 2010</t>
  </si>
  <si>
    <t>Into MD</t>
  </si>
  <si>
    <t>Out of MD</t>
  </si>
  <si>
    <t>DC</t>
  </si>
  <si>
    <t>Table 2.  Inter-State Journey-to-Work Commutation for Maryland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</si>
</sst>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2" xfId="2" applyFont="1" applyBorder="1"/>
    <xf numFmtId="0" fontId="5" fillId="0" borderId="2" xfId="2" applyFont="1" applyBorder="1" applyAlignment="1">
      <alignment horizontal="center" wrapText="1"/>
    </xf>
    <xf numFmtId="0" fontId="3" fillId="0" borderId="0" xfId="2" applyFont="1"/>
    <xf numFmtId="0" fontId="5" fillId="0" borderId="2" xfId="2" applyFont="1" applyBorder="1" applyAlignment="1">
      <alignment wrapText="1"/>
    </xf>
    <xf numFmtId="0" fontId="5" fillId="0" borderId="2" xfId="2" applyFont="1" applyBorder="1"/>
    <xf numFmtId="0" fontId="4" fillId="0" borderId="0" xfId="2" applyFont="1"/>
    <xf numFmtId="0" fontId="5" fillId="0" borderId="0" xfId="2" applyFont="1"/>
    <xf numFmtId="0" fontId="6" fillId="0" borderId="0" xfId="2" applyFont="1" applyAlignment="1"/>
    <xf numFmtId="0" fontId="7" fillId="0" borderId="0" xfId="2" applyFont="1" applyAlignment="1"/>
    <xf numFmtId="164" fontId="0" fillId="0" borderId="0" xfId="1" applyNumberFormat="1" applyFont="1"/>
    <xf numFmtId="3" fontId="0" fillId="0" borderId="0" xfId="1" applyNumberFormat="1" applyFont="1"/>
    <xf numFmtId="3" fontId="8" fillId="0" borderId="0" xfId="5" applyNumberFormat="1"/>
    <xf numFmtId="164" fontId="0" fillId="0" borderId="2" xfId="1" applyNumberFormat="1" applyFont="1" applyBorder="1"/>
    <xf numFmtId="3" fontId="0" fillId="0" borderId="2" xfId="1" applyNumberFormat="1" applyFont="1" applyBorder="1"/>
    <xf numFmtId="164" fontId="8" fillId="0" borderId="0" xfId="1" applyNumberFormat="1" applyFont="1"/>
    <xf numFmtId="0" fontId="9" fillId="0" borderId="0" xfId="6" applyFont="1"/>
    <xf numFmtId="165" fontId="0" fillId="0" borderId="0" xfId="7" applyNumberFormat="1" applyFont="1"/>
    <xf numFmtId="165" fontId="0" fillId="0" borderId="2" xfId="7" applyNumberFormat="1" applyFont="1" applyBorder="1"/>
    <xf numFmtId="165" fontId="0" fillId="0" borderId="0" xfId="0" applyNumberFormat="1"/>
    <xf numFmtId="3" fontId="0" fillId="0" borderId="0" xfId="0" applyNumberFormat="1"/>
    <xf numFmtId="164" fontId="0" fillId="0" borderId="0" xfId="1" applyNumberFormat="1" applyFont="1" applyBorder="1"/>
    <xf numFmtId="0" fontId="9" fillId="0" borderId="0" xfId="5" applyFont="1" applyFill="1" applyBorder="1" applyAlignment="1" applyProtection="1">
      <alignment horizontal="left" wrapText="1"/>
    </xf>
  </cellXfs>
  <cellStyles count="8">
    <cellStyle name="Comma" xfId="1" builtinId="3"/>
    <cellStyle name="Normal" xfId="0" builtinId="0"/>
    <cellStyle name="Normal 2" xfId="3"/>
    <cellStyle name="Normal 3" xfId="2"/>
    <cellStyle name="Normal 4" xfId="5"/>
    <cellStyle name="Normal 5" xfId="6"/>
    <cellStyle name="Note 2" xfId="4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C5" sqref="C5"/>
    </sheetView>
  </sheetViews>
  <sheetFormatPr defaultRowHeight="14.4" x14ac:dyDescent="0.3"/>
  <cols>
    <col min="2" max="2" width="19.44140625" bestFit="1" customWidth="1"/>
    <col min="3" max="3" width="19.44140625" customWidth="1"/>
    <col min="5" max="5" width="18.33203125" customWidth="1"/>
    <col min="7" max="7" width="15.77734375" customWidth="1"/>
  </cols>
  <sheetData>
    <row r="2" spans="2:7" ht="23.4" x14ac:dyDescent="0.45">
      <c r="B2" s="9" t="s">
        <v>26</v>
      </c>
      <c r="C2" s="8"/>
      <c r="D2" s="8"/>
      <c r="E2" s="8"/>
      <c r="F2" s="8"/>
      <c r="G2" s="8"/>
    </row>
    <row r="3" spans="2:7" x14ac:dyDescent="0.3">
      <c r="B3" s="3"/>
      <c r="C3" s="3"/>
      <c r="D3" s="3"/>
      <c r="E3" s="3"/>
      <c r="F3" s="3"/>
      <c r="G3" s="3"/>
    </row>
    <row r="4" spans="2:7" ht="72" x14ac:dyDescent="0.35">
      <c r="B4" s="4" t="s">
        <v>0</v>
      </c>
      <c r="C4" s="2" t="s">
        <v>1</v>
      </c>
      <c r="D4" s="1"/>
      <c r="E4" s="2" t="s">
        <v>2</v>
      </c>
      <c r="F4" s="1"/>
      <c r="G4" s="2" t="s">
        <v>3</v>
      </c>
    </row>
    <row r="5" spans="2:7" ht="18" x14ac:dyDescent="0.35">
      <c r="B5" s="7" t="s">
        <v>4</v>
      </c>
      <c r="C5" s="15">
        <v>51009</v>
      </c>
      <c r="D5" s="17"/>
      <c r="E5" s="15">
        <v>264134</v>
      </c>
      <c r="F5" s="17"/>
      <c r="G5" s="11">
        <f>C5-E5</f>
        <v>-213125</v>
      </c>
    </row>
    <row r="6" spans="2:7" ht="18" x14ac:dyDescent="0.35">
      <c r="B6" s="7" t="s">
        <v>5</v>
      </c>
      <c r="C6" s="15">
        <v>83757</v>
      </c>
      <c r="D6" s="17"/>
      <c r="E6" s="15">
        <v>132072</v>
      </c>
      <c r="F6" s="17"/>
      <c r="G6" s="11">
        <f t="shared" ref="G6:G15" si="0">C6-E6</f>
        <v>-48315</v>
      </c>
    </row>
    <row r="7" spans="2:7" ht="18" x14ac:dyDescent="0.35">
      <c r="B7" s="7" t="s">
        <v>6</v>
      </c>
      <c r="C7" s="15">
        <v>21851</v>
      </c>
      <c r="D7" s="17"/>
      <c r="E7" s="15">
        <v>22690</v>
      </c>
      <c r="F7" s="17"/>
      <c r="G7" s="11">
        <f t="shared" si="0"/>
        <v>-839</v>
      </c>
    </row>
    <row r="8" spans="2:7" ht="18" x14ac:dyDescent="0.35">
      <c r="B8" s="7" t="s">
        <v>7</v>
      </c>
      <c r="C8" s="15">
        <v>68456</v>
      </c>
      <c r="D8" s="17"/>
      <c r="E8" s="15">
        <v>20338</v>
      </c>
      <c r="F8" s="17"/>
      <c r="G8" s="11">
        <f t="shared" si="0"/>
        <v>48118</v>
      </c>
    </row>
    <row r="9" spans="2:7" ht="18" x14ac:dyDescent="0.35">
      <c r="B9" s="7" t="s">
        <v>8</v>
      </c>
      <c r="C9" s="15">
        <v>23264</v>
      </c>
      <c r="D9" s="17"/>
      <c r="E9" s="15">
        <v>7045</v>
      </c>
      <c r="F9" s="17"/>
      <c r="G9" s="11">
        <f t="shared" si="0"/>
        <v>16219</v>
      </c>
    </row>
    <row r="10" spans="2:7" ht="18" x14ac:dyDescent="0.35">
      <c r="B10" s="7" t="s">
        <v>9</v>
      </c>
      <c r="C10" s="15">
        <v>5254</v>
      </c>
      <c r="D10" s="17"/>
      <c r="E10" s="15">
        <v>5287</v>
      </c>
      <c r="F10" s="17"/>
      <c r="G10" s="11">
        <f t="shared" si="0"/>
        <v>-33</v>
      </c>
    </row>
    <row r="11" spans="2:7" ht="18" x14ac:dyDescent="0.35">
      <c r="B11" s="7" t="s">
        <v>10</v>
      </c>
      <c r="C11" s="15">
        <v>5101</v>
      </c>
      <c r="D11" s="17"/>
      <c r="E11" s="15">
        <v>5779</v>
      </c>
      <c r="F11" s="17"/>
      <c r="G11" s="11">
        <f t="shared" si="0"/>
        <v>-678</v>
      </c>
    </row>
    <row r="12" spans="2:7" ht="18" x14ac:dyDescent="0.35">
      <c r="B12" s="6"/>
      <c r="C12" s="10"/>
      <c r="D12" s="10"/>
      <c r="E12" s="10"/>
      <c r="F12" s="17"/>
      <c r="G12" s="11"/>
    </row>
    <row r="13" spans="2:7" ht="18" x14ac:dyDescent="0.35">
      <c r="B13" s="7" t="s">
        <v>11</v>
      </c>
      <c r="C13" s="10">
        <v>11549</v>
      </c>
      <c r="D13" s="10"/>
      <c r="E13" s="10">
        <v>10831</v>
      </c>
      <c r="F13" s="17"/>
      <c r="G13" s="11">
        <f t="shared" si="0"/>
        <v>718</v>
      </c>
    </row>
    <row r="14" spans="2:7" ht="18" x14ac:dyDescent="0.35">
      <c r="B14" s="6"/>
      <c r="C14" s="10"/>
      <c r="D14" s="10"/>
      <c r="E14" s="10"/>
      <c r="F14" s="17"/>
      <c r="G14" s="11"/>
    </row>
    <row r="15" spans="2:7" ht="18" x14ac:dyDescent="0.35">
      <c r="B15" s="5" t="s">
        <v>12</v>
      </c>
      <c r="C15" s="13">
        <v>270241</v>
      </c>
      <c r="D15" s="13"/>
      <c r="E15" s="13">
        <v>468176</v>
      </c>
      <c r="F15" s="18"/>
      <c r="G15" s="14">
        <f t="shared" si="0"/>
        <v>-197935</v>
      </c>
    </row>
    <row r="17" spans="2:7" ht="18" customHeight="1" x14ac:dyDescent="0.3">
      <c r="B17" s="16" t="s">
        <v>13</v>
      </c>
    </row>
    <row r="18" spans="2:7" ht="18" customHeight="1" x14ac:dyDescent="0.3">
      <c r="B18" s="22" t="s">
        <v>14</v>
      </c>
      <c r="C18" s="22"/>
      <c r="D18" s="22"/>
      <c r="E18" s="22"/>
      <c r="F18" s="22"/>
      <c r="G18" s="22"/>
    </row>
  </sheetData>
  <mergeCells count="1">
    <mergeCell ref="B18:G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opLeftCell="A4" workbookViewId="0">
      <selection activeCell="E29" sqref="E29"/>
    </sheetView>
  </sheetViews>
  <sheetFormatPr defaultRowHeight="14.4" x14ac:dyDescent="0.3"/>
  <sheetData>
    <row r="2" spans="2:7" x14ac:dyDescent="0.3">
      <c r="B2" t="s">
        <v>0</v>
      </c>
      <c r="C2" t="s">
        <v>1</v>
      </c>
      <c r="E2" t="s">
        <v>2</v>
      </c>
      <c r="G2" t="s">
        <v>3</v>
      </c>
    </row>
    <row r="3" spans="2:7" x14ac:dyDescent="0.3">
      <c r="B3" t="s">
        <v>4</v>
      </c>
      <c r="C3">
        <v>51009</v>
      </c>
      <c r="D3" s="17">
        <v>0.18875374203026188</v>
      </c>
      <c r="E3">
        <v>264134</v>
      </c>
      <c r="F3" s="17">
        <v>0.56417671986603324</v>
      </c>
      <c r="G3">
        <v>-213125</v>
      </c>
    </row>
    <row r="4" spans="2:7" x14ac:dyDescent="0.3">
      <c r="B4" t="s">
        <v>5</v>
      </c>
      <c r="C4">
        <v>83757</v>
      </c>
      <c r="D4" s="17">
        <v>0.30993446590265727</v>
      </c>
      <c r="E4">
        <v>132072</v>
      </c>
      <c r="F4" s="17">
        <v>0.28209903967738631</v>
      </c>
      <c r="G4">
        <v>-48315</v>
      </c>
    </row>
    <row r="5" spans="2:7" x14ac:dyDescent="0.3">
      <c r="B5" t="s">
        <v>6</v>
      </c>
      <c r="C5">
        <v>21851</v>
      </c>
      <c r="D5" s="17">
        <v>8.0857456862578211E-2</v>
      </c>
      <c r="E5">
        <v>22690</v>
      </c>
      <c r="F5" s="17">
        <v>4.8464679949420733E-2</v>
      </c>
      <c r="G5">
        <v>-839</v>
      </c>
    </row>
    <row r="6" spans="2:7" x14ac:dyDescent="0.3">
      <c r="B6" t="s">
        <v>7</v>
      </c>
      <c r="C6">
        <v>68456</v>
      </c>
      <c r="D6" s="17">
        <v>0.25331463397485948</v>
      </c>
      <c r="E6">
        <v>20338</v>
      </c>
      <c r="F6" s="17">
        <v>4.3440928197942652E-2</v>
      </c>
      <c r="G6">
        <v>48118</v>
      </c>
    </row>
    <row r="7" spans="2:7" x14ac:dyDescent="0.3">
      <c r="B7" t="s">
        <v>8</v>
      </c>
      <c r="C7">
        <v>23264</v>
      </c>
      <c r="D7" s="17">
        <v>8.6086123127134664E-2</v>
      </c>
      <c r="E7">
        <v>7045</v>
      </c>
      <c r="F7" s="17">
        <v>1.5047759816821025E-2</v>
      </c>
      <c r="G7">
        <v>16219</v>
      </c>
    </row>
    <row r="8" spans="2:7" x14ac:dyDescent="0.3">
      <c r="B8" t="s">
        <v>9</v>
      </c>
      <c r="C8">
        <v>5254</v>
      </c>
      <c r="D8" s="17">
        <v>1.9441905558371973E-2</v>
      </c>
      <c r="E8">
        <v>5287</v>
      </c>
      <c r="F8" s="17">
        <v>1.1292761696456034E-2</v>
      </c>
      <c r="G8">
        <v>-33</v>
      </c>
    </row>
    <row r="9" spans="2:7" x14ac:dyDescent="0.3">
      <c r="B9" t="s">
        <v>10</v>
      </c>
      <c r="C9">
        <v>5101</v>
      </c>
      <c r="D9" s="17">
        <v>1.8875744243101528E-2</v>
      </c>
      <c r="E9">
        <v>5779</v>
      </c>
      <c r="F9" s="17">
        <v>1.2343648542428488E-2</v>
      </c>
      <c r="G9">
        <v>-678</v>
      </c>
    </row>
    <row r="10" spans="2:7" x14ac:dyDescent="0.3">
      <c r="F10" s="17"/>
    </row>
    <row r="11" spans="2:7" x14ac:dyDescent="0.3">
      <c r="B11" t="s">
        <v>11</v>
      </c>
      <c r="C11">
        <v>11549</v>
      </c>
      <c r="E11">
        <v>10831</v>
      </c>
      <c r="F11" s="17"/>
      <c r="G11">
        <v>718</v>
      </c>
    </row>
    <row r="12" spans="2:7" x14ac:dyDescent="0.3">
      <c r="F12" s="17"/>
    </row>
    <row r="13" spans="2:7" x14ac:dyDescent="0.3">
      <c r="B13" t="s">
        <v>12</v>
      </c>
      <c r="C13">
        <v>270241</v>
      </c>
      <c r="E13">
        <v>468176</v>
      </c>
      <c r="F13" s="17"/>
      <c r="G13">
        <v>-197935</v>
      </c>
    </row>
    <row r="15" spans="2:7" x14ac:dyDescent="0.3">
      <c r="B15" s="20">
        <f>Table1!G5+Table1!G6</f>
        <v>-261440</v>
      </c>
      <c r="C15" s="12"/>
    </row>
    <row r="16" spans="2:7" x14ac:dyDescent="0.3">
      <c r="C16" t="s">
        <v>15</v>
      </c>
      <c r="D16" t="s">
        <v>16</v>
      </c>
    </row>
    <row r="17" spans="2:5" x14ac:dyDescent="0.3">
      <c r="B17" t="s">
        <v>19</v>
      </c>
      <c r="C17" s="20">
        <v>-104480</v>
      </c>
      <c r="D17" s="20">
        <v>-23872</v>
      </c>
      <c r="E17" s="20"/>
    </row>
    <row r="18" spans="2:5" x14ac:dyDescent="0.3">
      <c r="B18" t="s">
        <v>18</v>
      </c>
      <c r="C18" s="12">
        <v>-65008</v>
      </c>
      <c r="D18" s="20">
        <v>-6532</v>
      </c>
      <c r="E18" s="20"/>
    </row>
    <row r="19" spans="2:5" x14ac:dyDescent="0.3">
      <c r="C19" s="12">
        <f>SUM(C17:C18)</f>
        <v>-169488</v>
      </c>
      <c r="D19" s="12">
        <f>SUM(D17:D18)</f>
        <v>-30404</v>
      </c>
      <c r="E19" s="17">
        <f>(C19+D19)/B15</f>
        <v>0.76458078335373314</v>
      </c>
    </row>
    <row r="20" spans="2:5" x14ac:dyDescent="0.3">
      <c r="B20" t="s">
        <v>17</v>
      </c>
      <c r="C20" s="12">
        <v>-11055</v>
      </c>
      <c r="D20" s="20">
        <v>-3602</v>
      </c>
      <c r="E20" s="17"/>
    </row>
    <row r="21" spans="2:5" x14ac:dyDescent="0.3">
      <c r="B21" t="s">
        <v>20</v>
      </c>
      <c r="C21" s="12">
        <v>-12151</v>
      </c>
      <c r="D21" s="20">
        <v>-6579</v>
      </c>
      <c r="E21" s="17"/>
    </row>
    <row r="22" spans="2:5" x14ac:dyDescent="0.3">
      <c r="C22" s="20">
        <f>SUM(C20:C21)</f>
        <v>-23206</v>
      </c>
      <c r="D22" s="20">
        <f>SUM(D20:D21)</f>
        <v>-10181</v>
      </c>
      <c r="E22" s="17">
        <f>(C22+D22)/B15</f>
        <v>0.12770425336597307</v>
      </c>
    </row>
    <row r="23" spans="2:5" x14ac:dyDescent="0.3">
      <c r="B23" s="19">
        <f>Table1!F5+Table1!F6</f>
        <v>0</v>
      </c>
      <c r="C23" s="20"/>
      <c r="D23" s="20"/>
      <c r="E23" s="20"/>
    </row>
    <row r="24" spans="2:5" x14ac:dyDescent="0.3">
      <c r="B24" s="19">
        <f>Table1!D5+Table1!D6+Table1!D8</f>
        <v>0</v>
      </c>
      <c r="C24" s="20"/>
      <c r="D24" s="20"/>
      <c r="E24" s="20"/>
    </row>
    <row r="25" spans="2:5" x14ac:dyDescent="0.3">
      <c r="C25" s="20" t="s">
        <v>24</v>
      </c>
      <c r="D25" s="20" t="s">
        <v>23</v>
      </c>
      <c r="E25" s="20" t="s">
        <v>25</v>
      </c>
    </row>
    <row r="26" spans="2:5" x14ac:dyDescent="0.3">
      <c r="B26" t="s">
        <v>21</v>
      </c>
      <c r="C26" s="20">
        <v>450554</v>
      </c>
      <c r="D26" s="20">
        <v>182787</v>
      </c>
      <c r="E26" s="20">
        <v>647000</v>
      </c>
    </row>
    <row r="27" spans="2:5" x14ac:dyDescent="0.3">
      <c r="B27" t="s">
        <v>22</v>
      </c>
      <c r="C27" s="21">
        <v>468176</v>
      </c>
      <c r="D27" s="21">
        <v>270241</v>
      </c>
      <c r="E27" s="20">
        <v>621524</v>
      </c>
    </row>
    <row r="28" spans="2:5" x14ac:dyDescent="0.3">
      <c r="C28" s="20">
        <f>C27-C26</f>
        <v>17622</v>
      </c>
      <c r="D28" s="20">
        <f>D27-D26</f>
        <v>87454</v>
      </c>
      <c r="E28" s="20">
        <f>E27-E26</f>
        <v>-25476</v>
      </c>
    </row>
    <row r="29" spans="2:5" x14ac:dyDescent="0.3">
      <c r="C29" s="17">
        <f>(C27-C26)/C26</f>
        <v>3.9111848968159196E-2</v>
      </c>
      <c r="D29" s="17">
        <f>(D27-D26)/D26</f>
        <v>0.47844759200599607</v>
      </c>
      <c r="E29" s="17">
        <f>(E27-E26)/E26</f>
        <v>-3.9375579598145284E-2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8F03B6-0175-4747-839A-105358111426}"/>
</file>

<file path=customXml/itemProps2.xml><?xml version="1.0" encoding="utf-8"?>
<ds:datastoreItem xmlns:ds="http://schemas.openxmlformats.org/officeDocument/2006/customXml" ds:itemID="{1AC44201-A740-43F8-A6BD-36F9052AE0B4}"/>
</file>

<file path=customXml/itemProps3.xml><?xml version="1.0" encoding="utf-8"?>
<ds:datastoreItem xmlns:ds="http://schemas.openxmlformats.org/officeDocument/2006/customXml" ds:itemID="{37B5B00A-7D1A-4975-8F7E-398B43583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</vt:lpstr>
      <vt:lpstr>Calculations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P. Sundara, AICP</cp:lastModifiedBy>
  <cp:lastPrinted>2012-08-20T22:47:10Z</cp:lastPrinted>
  <dcterms:created xsi:type="dcterms:W3CDTF">2012-08-02T18:41:42Z</dcterms:created>
  <dcterms:modified xsi:type="dcterms:W3CDTF">2015-09-10T19:30:56Z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