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1" sheetId="1" r:id="rId1"/>
  </sheets>
  <definedNames>
    <definedName name="_xlnm.Print_Area" localSheetId="0">'1B1'!$C$1:$R$80</definedName>
  </definedNames>
  <calcPr calcId="171027"/>
</workbook>
</file>

<file path=xl/calcChain.xml><?xml version="1.0" encoding="utf-8"?>
<calcChain xmlns="http://schemas.openxmlformats.org/spreadsheetml/2006/main">
  <c r="K67" i="1" l="1"/>
  <c r="R65" i="1"/>
  <c r="Q65" i="1"/>
  <c r="K65" i="1"/>
  <c r="R64" i="1"/>
  <c r="Q64" i="1"/>
  <c r="K64" i="1"/>
  <c r="K60" i="1"/>
  <c r="R58" i="1"/>
  <c r="Q58" i="1"/>
  <c r="K58" i="1"/>
  <c r="K54" i="1"/>
  <c r="K48" i="1"/>
  <c r="K47" i="1"/>
  <c r="R41" i="1"/>
  <c r="Q41" i="1"/>
  <c r="K41" i="1"/>
  <c r="R40" i="1"/>
  <c r="Q40" i="1"/>
  <c r="K40" i="1"/>
  <c r="K39" i="1"/>
  <c r="P38" i="1"/>
  <c r="R38" i="1" s="1"/>
  <c r="O38" i="1"/>
  <c r="N38" i="1"/>
  <c r="J38" i="1"/>
  <c r="K38" i="1" s="1"/>
  <c r="I38" i="1"/>
  <c r="G38" i="1"/>
  <c r="F38" i="1"/>
  <c r="E38" i="1"/>
  <c r="R36" i="1"/>
  <c r="Q36" i="1"/>
  <c r="K36" i="1"/>
  <c r="R35" i="1"/>
  <c r="Q35" i="1"/>
  <c r="K35" i="1"/>
  <c r="R34" i="1"/>
  <c r="Q34" i="1"/>
  <c r="K34" i="1"/>
  <c r="P33" i="1"/>
  <c r="R33" i="1" s="1"/>
  <c r="O33" i="1"/>
  <c r="N33" i="1"/>
  <c r="J33" i="1"/>
  <c r="K33" i="1" s="1"/>
  <c r="I33" i="1"/>
  <c r="G33" i="1"/>
  <c r="F33" i="1"/>
  <c r="E33" i="1"/>
  <c r="R31" i="1"/>
  <c r="Q31" i="1"/>
  <c r="K31" i="1"/>
  <c r="R30" i="1"/>
  <c r="Q30" i="1"/>
  <c r="K30" i="1"/>
  <c r="K29" i="1"/>
  <c r="K28" i="1"/>
  <c r="R27" i="1"/>
  <c r="Q27" i="1"/>
  <c r="K27" i="1"/>
  <c r="R26" i="1"/>
  <c r="Q26" i="1"/>
  <c r="K26" i="1"/>
  <c r="Q25" i="1"/>
  <c r="P25" i="1"/>
  <c r="R25" i="1" s="1"/>
  <c r="O25" i="1"/>
  <c r="N25" i="1"/>
  <c r="K25" i="1"/>
  <c r="J25" i="1"/>
  <c r="I25" i="1"/>
  <c r="G25" i="1"/>
  <c r="F25" i="1"/>
  <c r="E25" i="1"/>
  <c r="P22" i="1"/>
  <c r="P19" i="1" s="1"/>
  <c r="O22" i="1"/>
  <c r="N22" i="1"/>
  <c r="J22" i="1"/>
  <c r="J19" i="1" s="1"/>
  <c r="I22" i="1"/>
  <c r="G22" i="1"/>
  <c r="F22" i="1"/>
  <c r="E22" i="1"/>
  <c r="E19" i="1" s="1"/>
  <c r="P21" i="1"/>
  <c r="O21" i="1"/>
  <c r="R21" i="1" s="1"/>
  <c r="N21" i="1"/>
  <c r="Q21" i="1" s="1"/>
  <c r="J21" i="1"/>
  <c r="I21" i="1"/>
  <c r="K21" i="1" s="1"/>
  <c r="G21" i="1"/>
  <c r="F21" i="1"/>
  <c r="E21" i="1"/>
  <c r="R20" i="1"/>
  <c r="P20" i="1"/>
  <c r="Q20" i="1" s="1"/>
  <c r="O20" i="1"/>
  <c r="N20" i="1"/>
  <c r="N19" i="1" s="1"/>
  <c r="N15" i="1" s="1"/>
  <c r="J20" i="1"/>
  <c r="K20" i="1" s="1"/>
  <c r="I20" i="1"/>
  <c r="G20" i="1"/>
  <c r="G19" i="1" s="1"/>
  <c r="G15" i="1" s="1"/>
  <c r="F20" i="1"/>
  <c r="E20" i="1"/>
  <c r="F19" i="1"/>
  <c r="F15" i="1" s="1"/>
  <c r="P18" i="1"/>
  <c r="R18" i="1" s="1"/>
  <c r="O18" i="1"/>
  <c r="N18" i="1"/>
  <c r="J18" i="1"/>
  <c r="J15" i="1" s="1"/>
  <c r="I18" i="1"/>
  <c r="G18" i="1"/>
  <c r="F18" i="1"/>
  <c r="E18" i="1"/>
  <c r="E15" i="1" s="1"/>
  <c r="P17" i="1"/>
  <c r="O17" i="1"/>
  <c r="R17" i="1" s="1"/>
  <c r="N17" i="1"/>
  <c r="Q17" i="1" s="1"/>
  <c r="J17" i="1"/>
  <c r="I17" i="1"/>
  <c r="K17" i="1" s="1"/>
  <c r="G17" i="1"/>
  <c r="F17" i="1"/>
  <c r="E17" i="1"/>
  <c r="R13" i="1"/>
  <c r="Q13" i="1"/>
  <c r="K13" i="1"/>
  <c r="Q19" i="1" l="1"/>
  <c r="K19" i="1"/>
  <c r="K18" i="1"/>
  <c r="Q18" i="1"/>
  <c r="K22" i="1"/>
  <c r="Q22" i="1"/>
  <c r="Q33" i="1"/>
  <c r="Q38" i="1"/>
  <c r="P15" i="1"/>
  <c r="I19" i="1"/>
  <c r="I15" i="1" s="1"/>
  <c r="K15" i="1" s="1"/>
  <c r="O19" i="1"/>
  <c r="R19" i="1" s="1"/>
  <c r="R22" i="1"/>
  <c r="O15" i="1" l="1"/>
  <c r="Q15" i="1"/>
  <c r="R15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<sst xmlns="http://schemas.openxmlformats.org/spreadsheetml/2006/main" count="83" uniqueCount="74">
  <si>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</si>
  <si>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</si>
  <si>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</si>
  <si>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</si>
  <si>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</si>
  <si>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</si>
  <si>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</si>
  <si>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</si>
  <si>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</si>
  <si>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</si>
  <si>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</si>
  <si>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</si>
  <si>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</si>
  <si>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</si>
  <si>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</si>
  <si>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</si>
  <si>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</si>
  <si>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</si>
  <si>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</si>
  <si>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</si>
  <si>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</si>
  <si>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</si>
  <si>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</si>
  <si>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</si>
  <si>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</si>
  <si>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</si>
  <si>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</si>
  <si>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</si>
  <si>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</si>
  <si>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</si>
  <si>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</si>
  <si>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</si>
  <si>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</si>
  <si>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</si>
  <si>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</si>
  <si>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</si>
  <si>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</si>
  <si>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</si>
  <si>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</si>
  <si>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</si>
  <si>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</si>
  <si>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</si>
  <si>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</si>
  <si>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</si>
  <si>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</si>
  <si>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</si>
  <si>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</si>
  <si>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</si>
  <si>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</si>
  <si>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</si>
  <si>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</si>
  <si>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</si>
  <si>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</si>
  <si>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</si>
  <si>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</si>
  <si>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</si>
  <si>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</si>
  <si>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</si>
  <si>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</si>
  <si>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</si>
  <si>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</si>
  <si>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</si>
  <si>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</si>
  <si>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</si>
  <si>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</si>
  <si>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</si>
  <si>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</si>
  <si>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</si>
  <si>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</si>
  <si>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</si>
  <si>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</si>
  <si>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</si>
  <si>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CONSTRUCTION(1)</t>
  </si>
  <si>
    <t>NEW HOUSING CONSTRUCTION AND VALUE :  YEAR TO DATE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</si>
</sst>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  <xf numFmtId="41" fontId="0" fillId="0" borderId="0" xfId="0" applyNumberFormat="1" applyBorder="1"/>
    <xf numFmtId="42" fontId="0" fillId="0" borderId="0" xfId="0" applyNumberFormat="1" applyBorder="1"/>
    <xf numFmtId="42" fontId="3" fillId="0" borderId="0" xfId="0" applyNumberFormat="1" applyFont="1" applyBorder="1"/>
    <xf numFmtId="0" fontId="0" fillId="0" borderId="0" xfId="0" applyNumberFormat="1" applyBorder="1" applyAlignment="1">
      <alignment horizontal="center"/>
    </xf>
    <xf numFmtId="42" fontId="13" fillId="0" borderId="4" xfId="0" applyNumberFormat="1" applyFont="1" applyBorder="1"/>
    <xf numFmtId="1" fontId="13" fillId="0" borderId="0" xfId="0" applyNumberFormat="1" applyFont="1" applyBorder="1" applyAlignment="1">
      <alignment horizontal="center"/>
    </xf>
    <xf numFmtId="41" fontId="13" fillId="0" borderId="0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 applyAlignment="1">
      <alignment horizontal="center"/>
    </xf>
    <xf numFmtId="41" fontId="1" fillId="0" borderId="0" xfId="0" applyNumberFormat="1" applyFont="1" applyBorder="1"/>
    <xf numFmtId="42" fontId="13" fillId="0" borderId="0" xfId="0" applyNumberFormat="1" applyFont="1" applyBorder="1" applyAlignment="1">
      <alignment horizontal="right"/>
    </xf>
    <xf numFmtId="42" fontId="1" fillId="0" borderId="0" xfId="0" applyNumberFormat="1" applyFont="1" applyBorder="1"/>
    <xf numFmtId="41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abSelected="1" workbookViewId="0">
      <selection activeCell="C1" sqref="C1:R80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11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73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64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5"/>
      <c r="D7" s="25"/>
      <c r="E7" s="61" t="s">
        <v>72</v>
      </c>
      <c r="F7" s="61"/>
      <c r="G7" s="62"/>
      <c r="H7" s="28"/>
      <c r="I7" s="61" t="s">
        <v>0</v>
      </c>
      <c r="J7" s="62"/>
      <c r="K7" s="62"/>
      <c r="L7" s="63"/>
      <c r="M7" s="26"/>
      <c r="N7" s="61" t="s">
        <v>1</v>
      </c>
      <c r="O7" s="61"/>
      <c r="P7" s="62"/>
      <c r="Q7" s="62"/>
      <c r="R7" s="64"/>
      <c r="S7"/>
      <c r="T7"/>
    </row>
    <row r="8" spans="1:20" ht="15" x14ac:dyDescent="0.25">
      <c r="B8" s="10"/>
      <c r="C8" s="55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5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5"/>
      <c r="D9" s="25"/>
      <c r="E9" s="65"/>
      <c r="F9" s="65"/>
      <c r="G9" s="31"/>
      <c r="H9" s="28"/>
      <c r="I9" s="28"/>
      <c r="J9" s="29"/>
      <c r="K9" s="29"/>
      <c r="L9" s="30" t="s">
        <v>12</v>
      </c>
      <c r="M9" s="65"/>
      <c r="N9" s="65"/>
      <c r="O9" s="65"/>
      <c r="P9" s="31"/>
      <c r="Q9" s="62" t="s">
        <v>2</v>
      </c>
      <c r="R9" s="64"/>
      <c r="S9"/>
      <c r="T9"/>
    </row>
    <row r="10" spans="1:20" ht="15" x14ac:dyDescent="0.25">
      <c r="B10" s="10"/>
      <c r="C10" s="55"/>
      <c r="D10" s="25"/>
      <c r="E10" s="65"/>
      <c r="F10" s="65"/>
      <c r="G10" s="31"/>
      <c r="H10" s="28"/>
      <c r="I10" s="65"/>
      <c r="J10" s="31" t="s">
        <v>3</v>
      </c>
      <c r="K10" s="31" t="s">
        <v>4</v>
      </c>
      <c r="L10" s="30" t="s">
        <v>10</v>
      </c>
      <c r="M10" s="65"/>
      <c r="N10" s="65" t="s">
        <v>3</v>
      </c>
      <c r="O10" s="65"/>
      <c r="P10" s="31"/>
      <c r="Q10" s="31"/>
      <c r="R10" s="46"/>
      <c r="S10"/>
      <c r="T10"/>
    </row>
    <row r="11" spans="1:20" ht="17.25" x14ac:dyDescent="0.4">
      <c r="B11" s="10"/>
      <c r="C11" s="66" t="s">
        <v>5</v>
      </c>
      <c r="D11" s="25"/>
      <c r="E11" s="67" t="s">
        <v>6</v>
      </c>
      <c r="F11" s="67" t="s">
        <v>7</v>
      </c>
      <c r="G11" s="68" t="s">
        <v>8</v>
      </c>
      <c r="H11" s="28"/>
      <c r="I11" s="67" t="s">
        <v>7</v>
      </c>
      <c r="J11" s="68" t="s">
        <v>8</v>
      </c>
      <c r="K11" s="68" t="s">
        <v>8</v>
      </c>
      <c r="L11" s="69" t="s">
        <v>13</v>
      </c>
      <c r="M11" s="65"/>
      <c r="N11" s="70" t="s">
        <v>6</v>
      </c>
      <c r="O11" s="67" t="s">
        <v>7</v>
      </c>
      <c r="P11" s="68" t="s">
        <v>8</v>
      </c>
      <c r="Q11" s="68" t="s">
        <v>9</v>
      </c>
      <c r="R11" s="71" t="s">
        <v>10</v>
      </c>
      <c r="S11"/>
      <c r="T11"/>
    </row>
    <row r="12" spans="1:20" ht="15" x14ac:dyDescent="0.25">
      <c r="B12" s="5"/>
      <c r="C12" s="53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4" t="s">
        <v>65</v>
      </c>
      <c r="D13" s="34"/>
      <c r="E13" s="72">
        <v>8629</v>
      </c>
      <c r="F13" s="72">
        <v>12417</v>
      </c>
      <c r="G13" s="73">
        <v>2416297000</v>
      </c>
      <c r="H13" s="72"/>
      <c r="I13" s="72">
        <v>8442</v>
      </c>
      <c r="J13" s="73">
        <v>1861859000</v>
      </c>
      <c r="K13" s="73">
        <f>(J13/I13)</f>
        <v>220547.1452262497</v>
      </c>
      <c r="L13" s="72"/>
      <c r="M13" s="72"/>
      <c r="N13" s="72">
        <v>111</v>
      </c>
      <c r="O13" s="72">
        <v>3814</v>
      </c>
      <c r="P13" s="73">
        <v>537510000</v>
      </c>
      <c r="Q13" s="73">
        <f>(P13/N13)</f>
        <v>4842432.4324324327</v>
      </c>
      <c r="R13" s="76">
        <f>(P13/O13)</f>
        <v>140930.78133193497</v>
      </c>
      <c r="T13" s="2"/>
    </row>
    <row r="14" spans="1:20" ht="15" x14ac:dyDescent="0.25">
      <c r="A14" s="2"/>
      <c r="B14" s="14">
        <v>2</v>
      </c>
      <c r="C14" s="55"/>
      <c r="D14" s="34"/>
      <c r="E14" s="32"/>
      <c r="F14" s="32"/>
      <c r="G14" s="33"/>
      <c r="H14" s="32"/>
      <c r="I14" s="32"/>
      <c r="J14" s="33"/>
      <c r="K14" s="33"/>
      <c r="L14" s="77"/>
      <c r="M14" s="32"/>
      <c r="N14" s="32"/>
      <c r="O14" s="32"/>
      <c r="P14" s="33"/>
      <c r="Q14" s="33"/>
      <c r="R14" s="76"/>
      <c r="S14"/>
      <c r="T14" s="2"/>
    </row>
    <row r="15" spans="1:20" ht="15" x14ac:dyDescent="0.25">
      <c r="A15" s="2"/>
      <c r="B15" s="14">
        <v>3</v>
      </c>
      <c r="C15" s="56" t="s">
        <v>66</v>
      </c>
      <c r="D15" s="34"/>
      <c r="E15" s="32">
        <f>(E17+E18+E19)</f>
        <v>8377</v>
      </c>
      <c r="F15" s="32">
        <f>(F17+F18+F19)</f>
        <v>12165</v>
      </c>
      <c r="G15" s="33">
        <f>(G17+G18+G19)</f>
        <v>2348803784</v>
      </c>
      <c r="H15" s="78"/>
      <c r="I15" s="32">
        <f>(I17+I18+I19)</f>
        <v>8190</v>
      </c>
      <c r="J15" s="33">
        <f>(J17+J18+J19)</f>
        <v>1794365880</v>
      </c>
      <c r="K15" s="73">
        <f>(J15/I15)</f>
        <v>219092.29304029304</v>
      </c>
      <c r="L15" s="79"/>
      <c r="M15" s="32"/>
      <c r="N15" s="32">
        <f>(N17+N18+N19)</f>
        <v>111</v>
      </c>
      <c r="O15" s="32">
        <f>(O17+O18+O19)</f>
        <v>3814</v>
      </c>
      <c r="P15" s="33">
        <f>(P17+P18+P19)</f>
        <v>537510220</v>
      </c>
      <c r="Q15" s="73">
        <f>(P15/N15)</f>
        <v>4842434.4144144142</v>
      </c>
      <c r="R15" s="76">
        <f>(P15/O15)</f>
        <v>140930.83901415835</v>
      </c>
      <c r="S15"/>
      <c r="T15" s="2"/>
    </row>
    <row r="16" spans="1:20" ht="15" x14ac:dyDescent="0.25">
      <c r="A16" s="2"/>
      <c r="B16" s="14">
        <v>4</v>
      </c>
      <c r="C16" s="55"/>
      <c r="D16" s="34"/>
      <c r="E16" s="79"/>
      <c r="F16" s="79"/>
      <c r="G16" s="80"/>
      <c r="H16" s="32"/>
      <c r="I16" s="79"/>
      <c r="J16" s="80"/>
      <c r="K16" s="74"/>
      <c r="L16" s="79"/>
      <c r="M16" s="32"/>
      <c r="N16" s="79"/>
      <c r="O16" s="79"/>
      <c r="P16" s="80"/>
      <c r="Q16" s="33"/>
      <c r="R16" s="76"/>
      <c r="S16"/>
      <c r="T16" s="2"/>
    </row>
    <row r="17" spans="1:20" ht="15" x14ac:dyDescent="0.25">
      <c r="A17" s="2"/>
      <c r="B17" s="14">
        <v>5</v>
      </c>
      <c r="C17" s="57" t="s">
        <v>67</v>
      </c>
      <c r="D17" s="34"/>
      <c r="E17" s="79">
        <f>(E26+E27+E35+E36)</f>
        <v>4252</v>
      </c>
      <c r="F17" s="79">
        <f>(F26+F27+F35+F36)</f>
        <v>5946</v>
      </c>
      <c r="G17" s="80">
        <f>(G26+G27+G35+G36)</f>
        <v>1149483665</v>
      </c>
      <c r="H17" s="32"/>
      <c r="I17" s="79">
        <f>(I26+I27+I35+I36)</f>
        <v>4177</v>
      </c>
      <c r="J17" s="80">
        <f>(J26+J27+J35+J36)</f>
        <v>906423605</v>
      </c>
      <c r="K17" s="73">
        <f t="shared" ref="K17:K22" si="0">(J17/I17)</f>
        <v>217003.49652860904</v>
      </c>
      <c r="L17" s="79"/>
      <c r="M17" s="32"/>
      <c r="N17" s="79">
        <f>(N26+N27+N35+N36)</f>
        <v>28</v>
      </c>
      <c r="O17" s="79">
        <f>(O26+O27+O35+O36)</f>
        <v>1675</v>
      </c>
      <c r="P17" s="80">
        <f>(P26+P27+P35+P36)</f>
        <v>234154670</v>
      </c>
      <c r="Q17" s="73">
        <f t="shared" ref="Q17:Q22" si="1">(P17/N17)</f>
        <v>8362666.7857142854</v>
      </c>
      <c r="R17" s="76">
        <f t="shared" ref="R17:R22" si="2">(P17/O17)</f>
        <v>139793.83283582088</v>
      </c>
      <c r="S17"/>
      <c r="T17" s="2"/>
    </row>
    <row r="18" spans="1:20" ht="15" x14ac:dyDescent="0.25">
      <c r="A18" s="2"/>
      <c r="B18" s="14">
        <v>6</v>
      </c>
      <c r="C18" s="57" t="s">
        <v>68</v>
      </c>
      <c r="D18" s="34"/>
      <c r="E18" s="79">
        <f>(E28+E29+E30+E34+E39+E40+E41+E54+E58)</f>
        <v>3655</v>
      </c>
      <c r="F18" s="79">
        <f>(F28+F29+F30+F34+F39+F40+F41+F54+F58)</f>
        <v>5332</v>
      </c>
      <c r="G18" s="80">
        <f>(G28+G29+G30+G34+G39+G40+G41+G54+G58)</f>
        <v>1038723777</v>
      </c>
      <c r="H18" s="78"/>
      <c r="I18" s="79">
        <f>(I28+I29+I30+I34+I39+I40+I41+I54+I58)</f>
        <v>3574</v>
      </c>
      <c r="J18" s="80">
        <f>(J28+J29+J30+J34+J39+J40+J41+J54+J58)</f>
        <v>794516759</v>
      </c>
      <c r="K18" s="73">
        <f t="shared" si="0"/>
        <v>222304.63318410746</v>
      </c>
      <c r="L18" s="81"/>
      <c r="M18" s="32"/>
      <c r="N18" s="79">
        <f>(N28+N29+N30+N34+N39+N40+N41+N54+N58)</f>
        <v>63</v>
      </c>
      <c r="O18" s="79">
        <f>(O28+O29+O30+O34+O39+O40+O41+O54+O58)</f>
        <v>1716</v>
      </c>
      <c r="P18" s="80">
        <f>(P28+P29+P30+P34+P39+P40+P41+P54+P58)</f>
        <v>239506896</v>
      </c>
      <c r="Q18" s="73">
        <f t="shared" si="1"/>
        <v>3801696.7619047621</v>
      </c>
      <c r="R18" s="76">
        <f t="shared" si="2"/>
        <v>139572.78321678322</v>
      </c>
      <c r="S18"/>
      <c r="T18" s="2"/>
    </row>
    <row r="19" spans="1:20" ht="15" x14ac:dyDescent="0.25">
      <c r="A19" s="2"/>
      <c r="B19" s="14">
        <v>7</v>
      </c>
      <c r="C19" s="57" t="s">
        <v>41</v>
      </c>
      <c r="D19" s="34"/>
      <c r="E19" s="32">
        <f>(E20+E21+E22)</f>
        <v>470</v>
      </c>
      <c r="F19" s="32">
        <f>(F20+F21+F22)</f>
        <v>887</v>
      </c>
      <c r="G19" s="33">
        <f>(G20+G21+G22)</f>
        <v>160596342</v>
      </c>
      <c r="H19" s="78"/>
      <c r="I19" s="32">
        <f>(I20+I21+I22)</f>
        <v>439</v>
      </c>
      <c r="J19" s="33">
        <f>(J20+J21+J22)</f>
        <v>93425516</v>
      </c>
      <c r="K19" s="73">
        <f t="shared" si="0"/>
        <v>212814.38724373575</v>
      </c>
      <c r="L19" s="79"/>
      <c r="M19" s="32"/>
      <c r="N19" s="32">
        <f>(N20+N21+N22)</f>
        <v>20</v>
      </c>
      <c r="O19" s="32">
        <f>(O20+O21+O22)</f>
        <v>423</v>
      </c>
      <c r="P19" s="33">
        <f>(P20+P21+P22)</f>
        <v>63848654</v>
      </c>
      <c r="Q19" s="73">
        <f t="shared" si="1"/>
        <v>3192432.7</v>
      </c>
      <c r="R19" s="76">
        <f t="shared" si="2"/>
        <v>150942.44444444444</v>
      </c>
      <c r="S19"/>
      <c r="T19" s="2"/>
    </row>
    <row r="20" spans="1:20" ht="15" x14ac:dyDescent="0.25">
      <c r="A20" s="2"/>
      <c r="B20" s="14">
        <v>8</v>
      </c>
      <c r="C20" s="57" t="s">
        <v>69</v>
      </c>
      <c r="D20" s="34"/>
      <c r="E20" s="32">
        <f>(E48+E65)</f>
        <v>179</v>
      </c>
      <c r="F20" s="32">
        <f>(F48+F65)</f>
        <v>197</v>
      </c>
      <c r="G20" s="33">
        <f>(G48+G65)</f>
        <v>42290266</v>
      </c>
      <c r="H20" s="78"/>
      <c r="I20" s="32">
        <f>(I48+I65)</f>
        <v>170</v>
      </c>
      <c r="J20" s="33">
        <f>(J48+J65)</f>
        <v>38470584</v>
      </c>
      <c r="K20" s="73">
        <f t="shared" si="0"/>
        <v>226297.55294117646</v>
      </c>
      <c r="L20" s="79"/>
      <c r="M20" s="32"/>
      <c r="N20" s="32">
        <f>(N48+N65)</f>
        <v>2</v>
      </c>
      <c r="O20" s="32">
        <f>(O48+O65)</f>
        <v>10</v>
      </c>
      <c r="P20" s="33">
        <f>(P48+P65)</f>
        <v>1065510</v>
      </c>
      <c r="Q20" s="73">
        <f t="shared" si="1"/>
        <v>532755</v>
      </c>
      <c r="R20" s="76">
        <f t="shared" si="2"/>
        <v>106551</v>
      </c>
      <c r="S20"/>
      <c r="T20" s="2"/>
    </row>
    <row r="21" spans="1:20" ht="15" x14ac:dyDescent="0.25">
      <c r="A21" s="2"/>
      <c r="B21" s="14">
        <v>9</v>
      </c>
      <c r="C21" s="57" t="s">
        <v>70</v>
      </c>
      <c r="D21" s="34"/>
      <c r="E21" s="78">
        <f>(E31)</f>
        <v>198</v>
      </c>
      <c r="F21" s="78">
        <f>(F31)</f>
        <v>587</v>
      </c>
      <c r="G21" s="82">
        <f>(G31)</f>
        <v>89514665</v>
      </c>
      <c r="H21" s="78"/>
      <c r="I21" s="78">
        <f>(I31)</f>
        <v>177</v>
      </c>
      <c r="J21" s="82">
        <f>(J31)</f>
        <v>27522388</v>
      </c>
      <c r="K21" s="73">
        <f t="shared" si="0"/>
        <v>155493.71751412429</v>
      </c>
      <c r="L21" s="79"/>
      <c r="M21" s="32"/>
      <c r="N21" s="78">
        <f>(N31)</f>
        <v>17</v>
      </c>
      <c r="O21" s="78">
        <f>(O31)</f>
        <v>402</v>
      </c>
      <c r="P21" s="82">
        <f>(P31)</f>
        <v>61424277</v>
      </c>
      <c r="Q21" s="73">
        <f t="shared" si="1"/>
        <v>3613192.7647058824</v>
      </c>
      <c r="R21" s="76">
        <f t="shared" si="2"/>
        <v>152796.70895522388</v>
      </c>
      <c r="S21"/>
      <c r="T21" s="2"/>
    </row>
    <row r="22" spans="1:20" ht="15" x14ac:dyDescent="0.25">
      <c r="A22" s="2"/>
      <c r="B22" s="14">
        <v>10</v>
      </c>
      <c r="C22" s="57" t="s">
        <v>71</v>
      </c>
      <c r="D22" s="34"/>
      <c r="E22" s="32">
        <f>(E47+E56+E60+E64+E67)</f>
        <v>93</v>
      </c>
      <c r="F22" s="32">
        <f>(F47+F56+F60+F64+F67)</f>
        <v>103</v>
      </c>
      <c r="G22" s="33">
        <f>(G47+G56+G60+G64+G67)</f>
        <v>28791411</v>
      </c>
      <c r="H22" s="32"/>
      <c r="I22" s="32">
        <f>(I47+I56+I60+I64+I67)</f>
        <v>92</v>
      </c>
      <c r="J22" s="33">
        <f>(J47+J56+J60+J64+J67)</f>
        <v>27432544</v>
      </c>
      <c r="K22" s="73">
        <f t="shared" si="0"/>
        <v>298179.82608695654</v>
      </c>
      <c r="L22" s="79"/>
      <c r="M22" s="32"/>
      <c r="N22" s="32">
        <f>(N47+N56+N60+N64+N67)</f>
        <v>1</v>
      </c>
      <c r="O22" s="32">
        <f>(O47+O56+O60+O64+O67)</f>
        <v>11</v>
      </c>
      <c r="P22" s="33">
        <f>(P47+P56+P60+P64+P67)</f>
        <v>1358867</v>
      </c>
      <c r="Q22" s="73">
        <f t="shared" si="1"/>
        <v>1358867</v>
      </c>
      <c r="R22" s="76">
        <f t="shared" si="2"/>
        <v>123533.36363636363</v>
      </c>
      <c r="S22"/>
      <c r="T22" s="2"/>
    </row>
    <row r="23" spans="1:20" ht="15" x14ac:dyDescent="0.25">
      <c r="A23" s="2"/>
      <c r="B23" s="14">
        <v>11</v>
      </c>
      <c r="C23" s="55"/>
      <c r="D23" s="34"/>
      <c r="E23" s="32"/>
      <c r="F23" s="32"/>
      <c r="G23" s="33"/>
      <c r="H23" s="32"/>
      <c r="I23" s="32"/>
      <c r="J23" s="33"/>
      <c r="K23" s="73"/>
      <c r="L23" s="81"/>
      <c r="M23" s="81"/>
      <c r="N23" s="32"/>
      <c r="O23" s="32"/>
      <c r="P23" s="33"/>
      <c r="Q23" s="33"/>
      <c r="R23" s="76"/>
      <c r="S23"/>
      <c r="T23" s="2"/>
    </row>
    <row r="24" spans="1:20" ht="15" x14ac:dyDescent="0.25">
      <c r="A24" s="2"/>
      <c r="B24" s="14">
        <v>12</v>
      </c>
      <c r="C24" s="55"/>
      <c r="D24" s="34"/>
      <c r="E24" s="78"/>
      <c r="F24" s="81"/>
      <c r="G24" s="83"/>
      <c r="H24" s="81"/>
      <c r="I24" s="81"/>
      <c r="J24" s="83"/>
      <c r="K24" s="33"/>
      <c r="L24" s="84"/>
      <c r="M24" s="81"/>
      <c r="N24" s="81"/>
      <c r="O24" s="81"/>
      <c r="P24" s="83"/>
      <c r="Q24" s="33"/>
      <c r="R24" s="76"/>
      <c r="S24"/>
      <c r="T24" s="2"/>
    </row>
    <row r="25" spans="1:20" ht="15" x14ac:dyDescent="0.25">
      <c r="A25" s="2"/>
      <c r="B25" s="14">
        <v>13</v>
      </c>
      <c r="C25" s="56" t="s">
        <v>14</v>
      </c>
      <c r="D25" s="34"/>
      <c r="E25" s="72">
        <f>SUM(E26:E31)</f>
        <v>3600</v>
      </c>
      <c r="F25" s="72">
        <f>SUM(F26:F31)</f>
        <v>5268</v>
      </c>
      <c r="G25" s="73">
        <f>SUM(G26:G31)</f>
        <v>1002067216</v>
      </c>
      <c r="H25" s="72"/>
      <c r="I25" s="72">
        <f>SUM(I26:I31)</f>
        <v>3508</v>
      </c>
      <c r="J25" s="73">
        <f>SUM(J26:J31)</f>
        <v>732054903</v>
      </c>
      <c r="K25" s="73">
        <f t="shared" ref="K25:K31" si="3">(J25/I25)</f>
        <v>208681.55729760547</v>
      </c>
      <c r="L25" s="84"/>
      <c r="M25" s="81"/>
      <c r="N25" s="72">
        <f>SUM(N26:N31)</f>
        <v>32</v>
      </c>
      <c r="O25" s="72">
        <f>SUM(O26:O31)</f>
        <v>1640</v>
      </c>
      <c r="P25" s="73">
        <f>SUM(P26:P31)</f>
        <v>259225923</v>
      </c>
      <c r="Q25" s="73">
        <f t="shared" ref="Q25:Q27" si="4">(P25/N25)</f>
        <v>8100810.09375</v>
      </c>
      <c r="R25" s="76">
        <f t="shared" ref="R25:R27" si="5">(P25/O25)</f>
        <v>158064.58719512195</v>
      </c>
      <c r="S25"/>
      <c r="T25" s="2"/>
    </row>
    <row r="26" spans="1:20" ht="15" x14ac:dyDescent="0.25">
      <c r="A26" s="2"/>
      <c r="B26" s="14">
        <v>14</v>
      </c>
      <c r="C26" s="53" t="s">
        <v>15</v>
      </c>
      <c r="D26" s="34"/>
      <c r="E26" s="72">
        <v>1360</v>
      </c>
      <c r="F26" s="72">
        <v>1653</v>
      </c>
      <c r="G26" s="73">
        <v>318436194</v>
      </c>
      <c r="H26" s="72"/>
      <c r="I26" s="72">
        <v>1326</v>
      </c>
      <c r="J26" s="73">
        <v>259396820</v>
      </c>
      <c r="K26" s="73">
        <f t="shared" si="3"/>
        <v>195623.54449472096</v>
      </c>
      <c r="L26" s="75">
        <v>15</v>
      </c>
      <c r="M26" s="72"/>
      <c r="N26" s="72">
        <v>6</v>
      </c>
      <c r="O26" s="72">
        <v>271</v>
      </c>
      <c r="P26" s="73">
        <v>52970984</v>
      </c>
      <c r="Q26" s="73">
        <f t="shared" si="4"/>
        <v>8828497.333333334</v>
      </c>
      <c r="R26" s="76">
        <f t="shared" si="5"/>
        <v>195464.8856088561</v>
      </c>
      <c r="S26"/>
      <c r="T26" s="2"/>
    </row>
    <row r="27" spans="1:20" ht="15" x14ac:dyDescent="0.25">
      <c r="A27" s="2"/>
      <c r="B27" s="14">
        <v>15</v>
      </c>
      <c r="C27" s="53" t="s">
        <v>16</v>
      </c>
      <c r="D27" s="34"/>
      <c r="E27" s="72">
        <v>586</v>
      </c>
      <c r="F27" s="72">
        <v>758</v>
      </c>
      <c r="G27" s="73">
        <v>150718630</v>
      </c>
      <c r="H27" s="72"/>
      <c r="I27" s="72">
        <v>567</v>
      </c>
      <c r="J27" s="73">
        <v>125098630</v>
      </c>
      <c r="K27" s="73">
        <f t="shared" si="3"/>
        <v>220632.50440917109</v>
      </c>
      <c r="L27" s="75">
        <v>11</v>
      </c>
      <c r="M27" s="72"/>
      <c r="N27" s="72">
        <v>3</v>
      </c>
      <c r="O27" s="72">
        <v>159</v>
      </c>
      <c r="P27" s="73">
        <v>23500000</v>
      </c>
      <c r="Q27" s="73">
        <f t="shared" si="4"/>
        <v>7833333.333333333</v>
      </c>
      <c r="R27" s="76">
        <f t="shared" si="5"/>
        <v>147798.74213836479</v>
      </c>
      <c r="S27"/>
      <c r="T27" s="2"/>
    </row>
    <row r="28" spans="1:20" ht="15" x14ac:dyDescent="0.25">
      <c r="A28" s="2"/>
      <c r="B28" s="14">
        <v>16</v>
      </c>
      <c r="C28" s="53" t="s">
        <v>17</v>
      </c>
      <c r="D28" s="34"/>
      <c r="E28" s="72">
        <v>190</v>
      </c>
      <c r="F28" s="72">
        <v>190</v>
      </c>
      <c r="G28" s="73">
        <v>43999162</v>
      </c>
      <c r="H28" s="72"/>
      <c r="I28" s="72">
        <v>190</v>
      </c>
      <c r="J28" s="73">
        <v>43999162</v>
      </c>
      <c r="K28" s="73">
        <f t="shared" si="3"/>
        <v>231574.53684210527</v>
      </c>
      <c r="L28" s="75">
        <v>6</v>
      </c>
      <c r="M28" s="72"/>
      <c r="N28" s="72">
        <v>0</v>
      </c>
      <c r="O28" s="72">
        <v>0</v>
      </c>
      <c r="P28" s="73">
        <v>0</v>
      </c>
      <c r="Q28" s="33"/>
      <c r="R28" s="76"/>
      <c r="S28"/>
      <c r="T28" s="2"/>
    </row>
    <row r="29" spans="1:20" ht="15" x14ac:dyDescent="0.25">
      <c r="A29" s="2"/>
      <c r="B29" s="14">
        <v>17</v>
      </c>
      <c r="C29" s="53" t="s">
        <v>18</v>
      </c>
      <c r="D29" s="34"/>
      <c r="E29" s="72">
        <v>443</v>
      </c>
      <c r="F29" s="72">
        <v>447</v>
      </c>
      <c r="G29" s="73">
        <v>96102573</v>
      </c>
      <c r="H29" s="72"/>
      <c r="I29" s="72">
        <v>439</v>
      </c>
      <c r="J29" s="73">
        <v>95472573</v>
      </c>
      <c r="K29" s="73">
        <f t="shared" si="3"/>
        <v>217477.38724373575</v>
      </c>
      <c r="L29" s="75">
        <v>12</v>
      </c>
      <c r="M29" s="72"/>
      <c r="N29" s="72">
        <v>0</v>
      </c>
      <c r="O29" s="72">
        <v>0</v>
      </c>
      <c r="P29" s="73">
        <v>0</v>
      </c>
      <c r="Q29" s="33"/>
      <c r="R29" s="76"/>
      <c r="S29"/>
      <c r="T29" s="2"/>
    </row>
    <row r="30" spans="1:20" ht="15" x14ac:dyDescent="0.25">
      <c r="A30" s="2"/>
      <c r="B30" s="14">
        <v>18</v>
      </c>
      <c r="C30" s="53" t="s">
        <v>19</v>
      </c>
      <c r="D30" s="34"/>
      <c r="E30" s="72">
        <v>823</v>
      </c>
      <c r="F30" s="72">
        <v>1633</v>
      </c>
      <c r="G30" s="73">
        <v>303295992</v>
      </c>
      <c r="H30" s="72"/>
      <c r="I30" s="72">
        <v>809</v>
      </c>
      <c r="J30" s="73">
        <v>180565330</v>
      </c>
      <c r="K30" s="73">
        <f t="shared" si="3"/>
        <v>223195.71075401732</v>
      </c>
      <c r="L30" s="75">
        <v>10</v>
      </c>
      <c r="M30" s="72"/>
      <c r="N30" s="72">
        <v>6</v>
      </c>
      <c r="O30" s="72">
        <v>808</v>
      </c>
      <c r="P30" s="73">
        <v>121330662</v>
      </c>
      <c r="Q30" s="73">
        <f t="shared" ref="Q30:Q31" si="6">(P30/N30)</f>
        <v>20221777</v>
      </c>
      <c r="R30" s="76">
        <f t="shared" ref="R30:R31" si="7">(P30/O30)</f>
        <v>150161.71039603959</v>
      </c>
      <c r="S30"/>
      <c r="T30" s="2"/>
    </row>
    <row r="31" spans="1:20" ht="15" x14ac:dyDescent="0.25">
      <c r="A31" s="2"/>
      <c r="B31" s="14">
        <v>19</v>
      </c>
      <c r="C31" s="53" t="s">
        <v>20</v>
      </c>
      <c r="D31" s="34"/>
      <c r="E31" s="72">
        <v>198</v>
      </c>
      <c r="F31" s="72">
        <v>587</v>
      </c>
      <c r="G31" s="73">
        <v>89514665</v>
      </c>
      <c r="H31" s="72"/>
      <c r="I31" s="72">
        <v>177</v>
      </c>
      <c r="J31" s="73">
        <v>27522388</v>
      </c>
      <c r="K31" s="73">
        <f t="shared" si="3"/>
        <v>155493.71751412429</v>
      </c>
      <c r="L31" s="75">
        <v>18</v>
      </c>
      <c r="M31" s="72"/>
      <c r="N31" s="72">
        <v>17</v>
      </c>
      <c r="O31" s="72">
        <v>402</v>
      </c>
      <c r="P31" s="73">
        <v>61424277</v>
      </c>
      <c r="Q31" s="73">
        <f t="shared" si="6"/>
        <v>3613192.7647058824</v>
      </c>
      <c r="R31" s="76">
        <f t="shared" si="7"/>
        <v>152796.70895522388</v>
      </c>
      <c r="S31"/>
      <c r="T31" s="2"/>
    </row>
    <row r="32" spans="1:20" ht="15" x14ac:dyDescent="0.25">
      <c r="A32" s="2"/>
      <c r="B32" s="14">
        <v>20</v>
      </c>
      <c r="C32" s="58"/>
      <c r="D32" s="34"/>
      <c r="E32" s="32"/>
      <c r="F32" s="32"/>
      <c r="G32" s="33"/>
      <c r="H32" s="32"/>
      <c r="I32" s="32"/>
      <c r="J32" s="33"/>
      <c r="K32" s="73"/>
      <c r="L32" s="72"/>
      <c r="M32" s="72"/>
      <c r="N32" s="32"/>
      <c r="O32" s="32"/>
      <c r="P32" s="33"/>
      <c r="Q32" s="33"/>
      <c r="R32" s="76"/>
      <c r="S32"/>
      <c r="T32" s="2"/>
    </row>
    <row r="33" spans="1:20" ht="15" x14ac:dyDescent="0.25">
      <c r="A33" s="2"/>
      <c r="B33" s="14">
        <v>21</v>
      </c>
      <c r="C33" s="56" t="s">
        <v>21</v>
      </c>
      <c r="D33" s="34"/>
      <c r="E33" s="72">
        <f>SUM(E34:E36)</f>
        <v>2989</v>
      </c>
      <c r="F33" s="72">
        <f>SUM(F34:F36)</f>
        <v>4953</v>
      </c>
      <c r="G33" s="73">
        <f>SUM(G34:G36)</f>
        <v>940584320</v>
      </c>
      <c r="H33" s="72"/>
      <c r="I33" s="72">
        <f>SUM(I34:I36)</f>
        <v>2914</v>
      </c>
      <c r="J33" s="73">
        <f>SUM(J34:J36)</f>
        <v>672512557</v>
      </c>
      <c r="K33" s="73">
        <f>(J33/I33)</f>
        <v>230786.73884694578</v>
      </c>
      <c r="L33" s="72"/>
      <c r="M33" s="72"/>
      <c r="N33" s="72">
        <f>SUM(N34:N36)</f>
        <v>70</v>
      </c>
      <c r="O33" s="72">
        <f>SUM(O34:O36)</f>
        <v>2025</v>
      </c>
      <c r="P33" s="73">
        <f>SUM(P34:P36)</f>
        <v>266348495</v>
      </c>
      <c r="Q33" s="73">
        <f t="shared" ref="Q33:Q36" si="8">(P33/N33)</f>
        <v>3804978.5</v>
      </c>
      <c r="R33" s="76">
        <f t="shared" ref="R33:R36" si="9">(P33/O33)</f>
        <v>131530.12098765431</v>
      </c>
      <c r="S33"/>
      <c r="T33" s="2"/>
    </row>
    <row r="34" spans="1:20" ht="15" x14ac:dyDescent="0.25">
      <c r="A34" s="2"/>
      <c r="B34" s="14">
        <v>22</v>
      </c>
      <c r="C34" s="53" t="s">
        <v>22</v>
      </c>
      <c r="D34" s="34"/>
      <c r="E34" s="72">
        <v>683</v>
      </c>
      <c r="F34" s="72">
        <v>1418</v>
      </c>
      <c r="G34" s="73">
        <v>260255479</v>
      </c>
      <c r="H34" s="72"/>
      <c r="I34" s="72">
        <v>630</v>
      </c>
      <c r="J34" s="73">
        <v>150584402</v>
      </c>
      <c r="K34" s="73">
        <f>(J34/I34)</f>
        <v>239022.86031746032</v>
      </c>
      <c r="L34" s="75">
        <v>4</v>
      </c>
      <c r="M34" s="72"/>
      <c r="N34" s="72">
        <v>51</v>
      </c>
      <c r="O34" s="72">
        <v>780</v>
      </c>
      <c r="P34" s="73">
        <v>108664809</v>
      </c>
      <c r="Q34" s="73">
        <f t="shared" si="8"/>
        <v>2130682.5294117648</v>
      </c>
      <c r="R34" s="76">
        <f t="shared" si="9"/>
        <v>139313.85769230771</v>
      </c>
      <c r="S34"/>
      <c r="T34" s="2"/>
    </row>
    <row r="35" spans="1:20" ht="15" x14ac:dyDescent="0.25">
      <c r="A35" s="2"/>
      <c r="B35" s="14">
        <v>23</v>
      </c>
      <c r="C35" s="53" t="s">
        <v>23</v>
      </c>
      <c r="D35" s="34"/>
      <c r="E35" s="72">
        <v>1093</v>
      </c>
      <c r="F35" s="72">
        <v>1831</v>
      </c>
      <c r="G35" s="73">
        <v>350146607</v>
      </c>
      <c r="H35" s="72"/>
      <c r="I35" s="72">
        <v>1080</v>
      </c>
      <c r="J35" s="73">
        <v>247739460</v>
      </c>
      <c r="K35" s="73">
        <f>(J35/I35)</f>
        <v>229388.38888888888</v>
      </c>
      <c r="L35" s="75">
        <v>7</v>
      </c>
      <c r="M35" s="72"/>
      <c r="N35" s="72">
        <v>10</v>
      </c>
      <c r="O35" s="72">
        <v>745</v>
      </c>
      <c r="P35" s="73">
        <v>101690147</v>
      </c>
      <c r="Q35" s="73">
        <f t="shared" si="8"/>
        <v>10169014.699999999</v>
      </c>
      <c r="R35" s="76">
        <f t="shared" si="9"/>
        <v>136496.84161073825</v>
      </c>
      <c r="S35"/>
      <c r="T35" s="2"/>
    </row>
    <row r="36" spans="1:20" ht="15" x14ac:dyDescent="0.25">
      <c r="A36" s="2"/>
      <c r="B36" s="14">
        <v>24</v>
      </c>
      <c r="C36" s="53" t="s">
        <v>24</v>
      </c>
      <c r="D36" s="34"/>
      <c r="E36" s="72">
        <v>1213</v>
      </c>
      <c r="F36" s="72">
        <v>1704</v>
      </c>
      <c r="G36" s="73">
        <v>330182234</v>
      </c>
      <c r="H36" s="72"/>
      <c r="I36" s="72">
        <v>1204</v>
      </c>
      <c r="J36" s="73">
        <v>274188695</v>
      </c>
      <c r="K36" s="73">
        <f>(J36/I36)</f>
        <v>227731.47425249169</v>
      </c>
      <c r="L36" s="75">
        <v>8</v>
      </c>
      <c r="M36" s="72"/>
      <c r="N36" s="72">
        <v>9</v>
      </c>
      <c r="O36" s="72">
        <v>500</v>
      </c>
      <c r="P36" s="73">
        <v>55993539</v>
      </c>
      <c r="Q36" s="73">
        <f t="shared" si="8"/>
        <v>6221504.333333333</v>
      </c>
      <c r="R36" s="76">
        <f t="shared" si="9"/>
        <v>111987.07799999999</v>
      </c>
      <c r="S36"/>
      <c r="T36" s="2"/>
    </row>
    <row r="37" spans="1:20" ht="15" x14ac:dyDescent="0.25">
      <c r="A37" s="2"/>
      <c r="B37" s="14">
        <v>25</v>
      </c>
      <c r="C37" s="58"/>
      <c r="D37" s="34"/>
      <c r="E37" s="32"/>
      <c r="F37" s="32"/>
      <c r="G37" s="33"/>
      <c r="H37" s="32"/>
      <c r="I37" s="32"/>
      <c r="J37" s="33"/>
      <c r="K37" s="73"/>
      <c r="L37" s="72"/>
      <c r="M37" s="72"/>
      <c r="N37" s="32"/>
      <c r="O37" s="32"/>
      <c r="P37" s="33"/>
      <c r="Q37" s="33"/>
      <c r="R37" s="76"/>
      <c r="S37"/>
      <c r="T37" s="2"/>
    </row>
    <row r="38" spans="1:20" ht="15" x14ac:dyDescent="0.25">
      <c r="A38" s="2"/>
      <c r="B38" s="14">
        <v>26</v>
      </c>
      <c r="C38" s="56" t="s">
        <v>25</v>
      </c>
      <c r="D38" s="34"/>
      <c r="E38" s="72">
        <f>SUM(E39:E41)</f>
        <v>1348</v>
      </c>
      <c r="F38" s="72">
        <f>SUM(F39:F41)</f>
        <v>1424</v>
      </c>
      <c r="G38" s="73">
        <f>SUM(G39:G41)</f>
        <v>285962026</v>
      </c>
      <c r="H38" s="72"/>
      <c r="I38" s="72">
        <f>SUM(I39:I41)</f>
        <v>1343</v>
      </c>
      <c r="J38" s="73">
        <f>SUM(J39:J41)</f>
        <v>278175747</v>
      </c>
      <c r="K38" s="73">
        <f>(J38/I38)</f>
        <v>207130.11690245717</v>
      </c>
      <c r="L38" s="72"/>
      <c r="M38" s="72"/>
      <c r="N38" s="72">
        <f>SUM(N39:N41)</f>
        <v>4</v>
      </c>
      <c r="O38" s="72">
        <f>SUM(O39:O41)</f>
        <v>77</v>
      </c>
      <c r="P38" s="73">
        <f>SUM(P39:P41)</f>
        <v>6887425</v>
      </c>
      <c r="Q38" s="73">
        <f>(P38/N38)</f>
        <v>1721856.25</v>
      </c>
      <c r="R38" s="76">
        <f>(P38/O38)</f>
        <v>89447.077922077922</v>
      </c>
      <c r="S38"/>
      <c r="T38" s="2"/>
    </row>
    <row r="39" spans="1:20" ht="15" x14ac:dyDescent="0.25">
      <c r="A39" s="2"/>
      <c r="B39" s="14">
        <v>27</v>
      </c>
      <c r="C39" s="53" t="s">
        <v>26</v>
      </c>
      <c r="D39" s="34"/>
      <c r="E39" s="72">
        <v>190</v>
      </c>
      <c r="F39" s="72">
        <v>190</v>
      </c>
      <c r="G39" s="73">
        <v>43090988</v>
      </c>
      <c r="H39" s="72"/>
      <c r="I39" s="72">
        <v>190</v>
      </c>
      <c r="J39" s="73">
        <v>43090988</v>
      </c>
      <c r="K39" s="73">
        <f>(J39/I39)</f>
        <v>226794.67368421052</v>
      </c>
      <c r="L39" s="75">
        <v>9</v>
      </c>
      <c r="M39" s="72"/>
      <c r="N39" s="72">
        <v>0</v>
      </c>
      <c r="O39" s="72">
        <v>0</v>
      </c>
      <c r="P39" s="73">
        <v>0</v>
      </c>
      <c r="Q39" s="33"/>
      <c r="R39" s="76"/>
      <c r="S39"/>
      <c r="T39" s="2"/>
    </row>
    <row r="40" spans="1:20" ht="15" x14ac:dyDescent="0.25">
      <c r="A40" s="2"/>
      <c r="B40" s="14">
        <v>28</v>
      </c>
      <c r="C40" s="53" t="s">
        <v>27</v>
      </c>
      <c r="D40" s="34"/>
      <c r="E40" s="72">
        <v>621</v>
      </c>
      <c r="F40" s="72">
        <v>690</v>
      </c>
      <c r="G40" s="73">
        <v>132381847</v>
      </c>
      <c r="H40" s="72"/>
      <c r="I40" s="72">
        <v>618</v>
      </c>
      <c r="J40" s="73">
        <v>126449422</v>
      </c>
      <c r="K40" s="73">
        <f>(J40/I40)</f>
        <v>204610.71521035599</v>
      </c>
      <c r="L40" s="75">
        <v>13</v>
      </c>
      <c r="M40" s="72"/>
      <c r="N40" s="72">
        <v>3</v>
      </c>
      <c r="O40" s="72">
        <v>72</v>
      </c>
      <c r="P40" s="73">
        <v>5932425</v>
      </c>
      <c r="Q40" s="73">
        <f>(P40/N40)</f>
        <v>1977475</v>
      </c>
      <c r="R40" s="76">
        <f>(P40/O40)</f>
        <v>82394.791666666672</v>
      </c>
      <c r="S40"/>
      <c r="T40" s="2"/>
    </row>
    <row r="41" spans="1:20" ht="15" x14ac:dyDescent="0.25">
      <c r="A41" s="2"/>
      <c r="B41" s="14">
        <v>29</v>
      </c>
      <c r="C41" s="53" t="s">
        <v>28</v>
      </c>
      <c r="D41" s="34"/>
      <c r="E41" s="72">
        <v>537</v>
      </c>
      <c r="F41" s="72">
        <v>544</v>
      </c>
      <c r="G41" s="73">
        <v>110489191</v>
      </c>
      <c r="H41" s="72"/>
      <c r="I41" s="72">
        <v>535</v>
      </c>
      <c r="J41" s="73">
        <v>108635337</v>
      </c>
      <c r="K41" s="73">
        <f>(J41/I41)</f>
        <v>203056.70467289721</v>
      </c>
      <c r="L41" s="75">
        <v>14</v>
      </c>
      <c r="M41" s="72"/>
      <c r="N41" s="72">
        <v>1</v>
      </c>
      <c r="O41" s="72">
        <v>5</v>
      </c>
      <c r="P41" s="73">
        <v>955000</v>
      </c>
      <c r="Q41" s="73">
        <f>(P41/N41)</f>
        <v>955000</v>
      </c>
      <c r="R41" s="76">
        <f>(P41/O41)</f>
        <v>191000</v>
      </c>
      <c r="S41"/>
      <c r="T41" s="2"/>
    </row>
    <row r="42" spans="1:20" ht="15" x14ac:dyDescent="0.25">
      <c r="A42" s="2"/>
      <c r="B42" s="14">
        <v>30</v>
      </c>
      <c r="C42" s="53"/>
      <c r="D42" s="34"/>
      <c r="E42" s="32"/>
      <c r="F42" s="32"/>
      <c r="G42" s="33"/>
      <c r="H42" s="32"/>
      <c r="I42" s="32"/>
      <c r="J42" s="33"/>
      <c r="K42" s="73"/>
      <c r="L42" s="72"/>
      <c r="M42" s="72"/>
      <c r="N42" s="32"/>
      <c r="O42" s="32"/>
      <c r="P42" s="33"/>
      <c r="Q42" s="33"/>
      <c r="R42" s="76"/>
      <c r="S42"/>
      <c r="T42" s="2"/>
    </row>
    <row r="43" spans="1:20" ht="15" x14ac:dyDescent="0.25">
      <c r="A43" s="2"/>
      <c r="B43" s="14">
        <v>31</v>
      </c>
      <c r="C43" s="56" t="s">
        <v>38</v>
      </c>
      <c r="D43" s="34"/>
      <c r="E43" s="72"/>
      <c r="F43" s="72"/>
      <c r="G43" s="73"/>
      <c r="H43" s="72"/>
      <c r="I43" s="72"/>
      <c r="J43" s="73"/>
      <c r="K43" s="73"/>
      <c r="L43" s="72"/>
      <c r="M43" s="72"/>
      <c r="N43" s="72"/>
      <c r="O43" s="72"/>
      <c r="P43" s="73"/>
      <c r="Q43" s="33"/>
      <c r="R43" s="76"/>
      <c r="S43"/>
      <c r="T43" s="2"/>
    </row>
    <row r="44" spans="1:20" ht="15" x14ac:dyDescent="0.25">
      <c r="A44" s="2"/>
      <c r="B44" s="14">
        <v>32</v>
      </c>
      <c r="C44" s="53" t="s">
        <v>42</v>
      </c>
      <c r="D44" s="34"/>
      <c r="E44" s="72"/>
      <c r="F44" s="72"/>
      <c r="G44" s="73"/>
      <c r="H44" s="72"/>
      <c r="I44" s="72"/>
      <c r="J44" s="73"/>
      <c r="K44" s="73"/>
      <c r="L44" s="72"/>
      <c r="M44" s="72"/>
      <c r="N44" s="72"/>
      <c r="O44" s="72"/>
      <c r="P44" s="73"/>
      <c r="Q44" s="33"/>
      <c r="R44" s="76"/>
      <c r="S44"/>
      <c r="T44" s="2"/>
    </row>
    <row r="45" spans="1:20" ht="15" x14ac:dyDescent="0.25">
      <c r="A45" s="2"/>
      <c r="B45" s="14">
        <v>33</v>
      </c>
      <c r="C45" s="59" t="s">
        <v>53</v>
      </c>
      <c r="D45" s="34"/>
      <c r="E45" s="72"/>
      <c r="F45" s="72"/>
      <c r="G45" s="73"/>
      <c r="H45" s="72"/>
      <c r="I45" s="72"/>
      <c r="J45" s="73"/>
      <c r="K45" s="73"/>
      <c r="L45" s="72"/>
      <c r="M45" s="72"/>
      <c r="N45" s="72"/>
      <c r="O45" s="72"/>
      <c r="P45" s="73"/>
      <c r="Q45" s="33"/>
      <c r="R45" s="76"/>
      <c r="S45"/>
      <c r="T45" s="2"/>
    </row>
    <row r="46" spans="1:20" ht="15" x14ac:dyDescent="0.25">
      <c r="A46" s="2"/>
      <c r="B46" s="14">
        <v>34</v>
      </c>
      <c r="C46" s="59" t="s">
        <v>54</v>
      </c>
      <c r="D46" s="34"/>
      <c r="E46" s="72"/>
      <c r="F46" s="72"/>
      <c r="G46" s="73"/>
      <c r="H46" s="72"/>
      <c r="I46" s="72"/>
      <c r="J46" s="73"/>
      <c r="K46" s="73"/>
      <c r="L46" s="72"/>
      <c r="M46" s="72"/>
      <c r="N46" s="72"/>
      <c r="O46" s="72"/>
      <c r="P46" s="73"/>
      <c r="Q46" s="33"/>
      <c r="R46" s="76"/>
      <c r="S46"/>
      <c r="T46" s="2"/>
    </row>
    <row r="47" spans="1:20" ht="15" x14ac:dyDescent="0.25">
      <c r="A47" s="2"/>
      <c r="B47" s="14">
        <v>35</v>
      </c>
      <c r="C47" s="53" t="s">
        <v>29</v>
      </c>
      <c r="D47" s="34"/>
      <c r="E47" s="72">
        <v>34</v>
      </c>
      <c r="F47" s="72">
        <v>34</v>
      </c>
      <c r="G47" s="73">
        <v>12989041</v>
      </c>
      <c r="H47" s="72"/>
      <c r="I47" s="72">
        <v>34</v>
      </c>
      <c r="J47" s="73">
        <v>12989041</v>
      </c>
      <c r="K47" s="73">
        <f>(J47/I47)</f>
        <v>382030.6176470588</v>
      </c>
      <c r="L47" s="75">
        <v>1</v>
      </c>
      <c r="M47" s="72"/>
      <c r="N47" s="72">
        <v>0</v>
      </c>
      <c r="O47" s="72">
        <v>0</v>
      </c>
      <c r="P47" s="73">
        <v>0</v>
      </c>
      <c r="Q47" s="33"/>
      <c r="R47" s="76"/>
      <c r="S47"/>
      <c r="T47" s="2"/>
    </row>
    <row r="48" spans="1:20" ht="15" x14ac:dyDescent="0.25">
      <c r="B48" s="14">
        <v>36</v>
      </c>
      <c r="C48" s="53" t="s">
        <v>30</v>
      </c>
      <c r="D48" s="34"/>
      <c r="E48" s="72">
        <v>119</v>
      </c>
      <c r="F48" s="72">
        <v>121</v>
      </c>
      <c r="G48" s="73">
        <v>30047817</v>
      </c>
      <c r="H48" s="72"/>
      <c r="I48" s="72">
        <v>117</v>
      </c>
      <c r="J48" s="73">
        <v>29422817</v>
      </c>
      <c r="K48" s="73">
        <f>(J48/I48)</f>
        <v>251477.06837606838</v>
      </c>
      <c r="L48" s="75">
        <v>3</v>
      </c>
      <c r="M48" s="72"/>
      <c r="N48" s="72">
        <v>0</v>
      </c>
      <c r="O48" s="72">
        <v>0</v>
      </c>
      <c r="P48" s="73">
        <v>0</v>
      </c>
      <c r="Q48" s="33"/>
      <c r="R48" s="76"/>
      <c r="S48"/>
      <c r="T48" s="2"/>
    </row>
    <row r="49" spans="1:20" ht="15" x14ac:dyDescent="0.25">
      <c r="B49" s="14">
        <v>37</v>
      </c>
      <c r="C49" s="53"/>
      <c r="D49" s="34"/>
      <c r="E49" s="72"/>
      <c r="F49" s="72"/>
      <c r="G49" s="73"/>
      <c r="H49" s="72"/>
      <c r="I49" s="72"/>
      <c r="J49" s="73"/>
      <c r="K49" s="73"/>
      <c r="L49" s="72"/>
      <c r="M49" s="72"/>
      <c r="N49" s="72"/>
      <c r="O49" s="72"/>
      <c r="P49" s="73"/>
      <c r="Q49" s="33"/>
      <c r="R49" s="76"/>
      <c r="S49"/>
      <c r="T49" s="2"/>
    </row>
    <row r="50" spans="1:20" ht="15" x14ac:dyDescent="0.25">
      <c r="B50" s="14">
        <v>38</v>
      </c>
      <c r="C50" s="56" t="s">
        <v>39</v>
      </c>
      <c r="D50" s="34"/>
      <c r="E50" s="72"/>
      <c r="F50" s="72"/>
      <c r="G50" s="73"/>
      <c r="H50" s="72"/>
      <c r="I50" s="72"/>
      <c r="J50" s="73"/>
      <c r="K50" s="73"/>
      <c r="L50" s="72"/>
      <c r="M50" s="72"/>
      <c r="N50" s="72"/>
      <c r="O50" s="72"/>
      <c r="P50" s="73"/>
      <c r="Q50" s="33"/>
      <c r="R50" s="76"/>
      <c r="S50"/>
      <c r="T50" s="2"/>
    </row>
    <row r="51" spans="1:20" ht="15" x14ac:dyDescent="0.25">
      <c r="B51" s="14">
        <v>39</v>
      </c>
      <c r="C51" s="53" t="s">
        <v>43</v>
      </c>
      <c r="D51" s="34"/>
      <c r="E51" s="72"/>
      <c r="F51" s="72"/>
      <c r="G51" s="73"/>
      <c r="H51" s="72"/>
      <c r="I51" s="72"/>
      <c r="J51" s="73"/>
      <c r="K51" s="73"/>
      <c r="L51" s="72"/>
      <c r="M51" s="72"/>
      <c r="N51" s="72"/>
      <c r="O51" s="72"/>
      <c r="P51" s="73"/>
      <c r="Q51" s="33"/>
      <c r="R51" s="76"/>
      <c r="S51"/>
      <c r="T51" s="2"/>
    </row>
    <row r="52" spans="1:20" ht="15" x14ac:dyDescent="0.25">
      <c r="B52" s="14">
        <v>40</v>
      </c>
      <c r="C52" s="59" t="s">
        <v>55</v>
      </c>
      <c r="D52" s="34"/>
      <c r="E52" s="72"/>
      <c r="F52" s="72"/>
      <c r="G52" s="73"/>
      <c r="H52" s="72"/>
      <c r="I52" s="72"/>
      <c r="J52" s="73"/>
      <c r="K52" s="73"/>
      <c r="L52" s="72"/>
      <c r="M52" s="72"/>
      <c r="N52" s="72"/>
      <c r="O52" s="72"/>
      <c r="P52" s="73"/>
      <c r="Q52" s="33"/>
      <c r="R52" s="76"/>
      <c r="S52"/>
      <c r="T52" s="2"/>
    </row>
    <row r="53" spans="1:20" ht="15" x14ac:dyDescent="0.25">
      <c r="A53" s="2"/>
      <c r="B53" s="14">
        <v>41</v>
      </c>
      <c r="C53" s="59" t="s">
        <v>56</v>
      </c>
      <c r="D53" s="34"/>
      <c r="E53" s="72"/>
      <c r="F53" s="72"/>
      <c r="G53" s="73"/>
      <c r="H53" s="72"/>
      <c r="I53" s="72"/>
      <c r="J53" s="73"/>
      <c r="K53" s="73"/>
      <c r="L53" s="72"/>
      <c r="M53" s="72"/>
      <c r="N53" s="72"/>
      <c r="O53" s="72"/>
      <c r="P53" s="73"/>
      <c r="Q53" s="33"/>
      <c r="R53" s="76"/>
      <c r="S53"/>
      <c r="T53" s="2"/>
    </row>
    <row r="54" spans="1:20" ht="15" x14ac:dyDescent="0.25">
      <c r="A54" s="2"/>
      <c r="B54" s="14">
        <v>42</v>
      </c>
      <c r="C54" s="53" t="s">
        <v>31</v>
      </c>
      <c r="D54" s="34"/>
      <c r="E54" s="72">
        <v>64</v>
      </c>
      <c r="F54" s="72">
        <v>64</v>
      </c>
      <c r="G54" s="73">
        <v>14843972</v>
      </c>
      <c r="H54" s="72"/>
      <c r="I54" s="72">
        <v>64</v>
      </c>
      <c r="J54" s="73">
        <v>14843972</v>
      </c>
      <c r="K54" s="73">
        <f>(J54/I54)</f>
        <v>231937.0625</v>
      </c>
      <c r="L54" s="75">
        <v>5</v>
      </c>
      <c r="M54" s="72"/>
      <c r="N54" s="72">
        <v>0</v>
      </c>
      <c r="O54" s="72">
        <v>0</v>
      </c>
      <c r="P54" s="73">
        <v>0</v>
      </c>
      <c r="Q54" s="33"/>
      <c r="R54" s="76"/>
      <c r="S54"/>
      <c r="T54" s="2"/>
    </row>
    <row r="55" spans="1:20" ht="15" x14ac:dyDescent="0.25">
      <c r="A55" s="2"/>
      <c r="B55" s="14">
        <v>43</v>
      </c>
      <c r="C55" s="53" t="s">
        <v>44</v>
      </c>
      <c r="D55" s="34"/>
      <c r="E55" s="72"/>
      <c r="F55" s="72"/>
      <c r="G55" s="73"/>
      <c r="H55" s="72"/>
      <c r="I55" s="72"/>
      <c r="J55" s="73"/>
      <c r="K55" s="73"/>
      <c r="L55" s="72"/>
      <c r="M55" s="72"/>
      <c r="N55" s="72"/>
      <c r="O55" s="72"/>
      <c r="P55" s="73"/>
      <c r="Q55" s="33"/>
      <c r="R55" s="76"/>
      <c r="S55"/>
      <c r="T55" s="2"/>
    </row>
    <row r="56" spans="1:20" ht="15" x14ac:dyDescent="0.25">
      <c r="B56" s="14">
        <v>44</v>
      </c>
      <c r="C56" s="59" t="s">
        <v>57</v>
      </c>
      <c r="D56" s="34"/>
      <c r="E56" s="72">
        <v>0</v>
      </c>
      <c r="F56" s="72">
        <v>0</v>
      </c>
      <c r="G56" s="73">
        <v>0</v>
      </c>
      <c r="H56" s="72"/>
      <c r="I56" s="72">
        <v>0</v>
      </c>
      <c r="J56" s="73">
        <v>0</v>
      </c>
      <c r="K56" s="73"/>
      <c r="L56" s="72"/>
      <c r="M56" s="72"/>
      <c r="N56" s="72">
        <v>0</v>
      </c>
      <c r="O56" s="72">
        <v>0</v>
      </c>
      <c r="P56" s="73">
        <v>0</v>
      </c>
      <c r="Q56" s="33"/>
      <c r="R56" s="76"/>
      <c r="S56"/>
      <c r="T56" s="2"/>
    </row>
    <row r="57" spans="1:20" ht="15" x14ac:dyDescent="0.25">
      <c r="B57" s="14">
        <v>45</v>
      </c>
      <c r="C57" s="59" t="s">
        <v>58</v>
      </c>
      <c r="D57" s="34"/>
      <c r="E57" s="72"/>
      <c r="F57" s="72"/>
      <c r="G57" s="73"/>
      <c r="H57" s="72"/>
      <c r="I57" s="72"/>
      <c r="J57" s="73"/>
      <c r="K57" s="73"/>
      <c r="L57" s="72"/>
      <c r="M57" s="72"/>
      <c r="N57" s="72"/>
      <c r="O57" s="72"/>
      <c r="P57" s="73"/>
      <c r="Q57" s="33"/>
      <c r="R57" s="76"/>
      <c r="S57"/>
      <c r="T57" s="2"/>
    </row>
    <row r="58" spans="1:20" ht="15" x14ac:dyDescent="0.25">
      <c r="B58" s="14">
        <v>46</v>
      </c>
      <c r="C58" s="53" t="s">
        <v>32</v>
      </c>
      <c r="D58" s="34"/>
      <c r="E58" s="72">
        <v>104</v>
      </c>
      <c r="F58" s="72">
        <v>156</v>
      </c>
      <c r="G58" s="73">
        <v>34264573</v>
      </c>
      <c r="H58" s="72"/>
      <c r="I58" s="72">
        <v>99</v>
      </c>
      <c r="J58" s="73">
        <v>30875573</v>
      </c>
      <c r="K58" s="73">
        <f>(J58/I58)</f>
        <v>311874.47474747477</v>
      </c>
      <c r="L58" s="75">
        <v>2</v>
      </c>
      <c r="M58" s="72"/>
      <c r="N58" s="72">
        <v>2</v>
      </c>
      <c r="O58" s="72">
        <v>51</v>
      </c>
      <c r="P58" s="73">
        <v>2624000</v>
      </c>
      <c r="Q58" s="73">
        <f>(P58/N58)</f>
        <v>1312000</v>
      </c>
      <c r="R58" s="76">
        <f>(P58/O58)</f>
        <v>51450.98039215686</v>
      </c>
      <c r="S58"/>
      <c r="T58" s="2"/>
    </row>
    <row r="59" spans="1:20" ht="15" x14ac:dyDescent="0.25">
      <c r="B59" s="14">
        <v>47</v>
      </c>
      <c r="C59" s="53" t="s">
        <v>45</v>
      </c>
      <c r="D59" s="34"/>
      <c r="E59" s="72"/>
      <c r="F59" s="72"/>
      <c r="G59" s="73"/>
      <c r="H59" s="72"/>
      <c r="I59" s="72"/>
      <c r="J59" s="73"/>
      <c r="K59" s="73"/>
      <c r="L59" s="72"/>
      <c r="M59" s="72"/>
      <c r="N59" s="72"/>
      <c r="O59" s="72"/>
      <c r="P59" s="73"/>
      <c r="Q59" s="33"/>
      <c r="R59" s="76"/>
      <c r="S59"/>
      <c r="T59" s="2"/>
    </row>
    <row r="60" spans="1:20" ht="15" x14ac:dyDescent="0.25">
      <c r="B60" s="14">
        <v>48</v>
      </c>
      <c r="C60" s="59" t="s">
        <v>59</v>
      </c>
      <c r="D60" s="34"/>
      <c r="E60" s="72">
        <v>17</v>
      </c>
      <c r="F60" s="72">
        <v>17</v>
      </c>
      <c r="G60" s="73">
        <v>4785372</v>
      </c>
      <c r="H60" s="72"/>
      <c r="I60" s="72">
        <v>17</v>
      </c>
      <c r="J60" s="73">
        <v>4785372</v>
      </c>
      <c r="K60" s="73">
        <f>(J60/I60)</f>
        <v>281492.4705882353</v>
      </c>
      <c r="L60" s="72"/>
      <c r="M60" s="72"/>
      <c r="N60" s="72">
        <v>0</v>
      </c>
      <c r="O60" s="72">
        <v>0</v>
      </c>
      <c r="P60" s="73">
        <v>0</v>
      </c>
      <c r="Q60" s="33"/>
      <c r="R60" s="76"/>
      <c r="S60"/>
      <c r="T60" s="2"/>
    </row>
    <row r="61" spans="1:20" ht="15" x14ac:dyDescent="0.25">
      <c r="B61" s="14">
        <v>49</v>
      </c>
      <c r="C61" s="60"/>
      <c r="D61" s="34"/>
      <c r="E61" s="72"/>
      <c r="F61" s="72"/>
      <c r="G61" s="73"/>
      <c r="H61" s="72"/>
      <c r="I61" s="72"/>
      <c r="J61" s="73"/>
      <c r="K61" s="73"/>
      <c r="L61" s="72"/>
      <c r="M61" s="72"/>
      <c r="N61" s="72"/>
      <c r="O61" s="72"/>
      <c r="P61" s="73"/>
      <c r="Q61" s="33"/>
      <c r="R61" s="76"/>
      <c r="S61"/>
      <c r="T61" s="2"/>
    </row>
    <row r="62" spans="1:20" ht="15" x14ac:dyDescent="0.25">
      <c r="B62" s="14">
        <v>50</v>
      </c>
      <c r="C62" s="56" t="s">
        <v>40</v>
      </c>
      <c r="D62" s="34"/>
      <c r="E62" s="72"/>
      <c r="F62" s="72"/>
      <c r="G62" s="73"/>
      <c r="H62" s="72"/>
      <c r="I62" s="72"/>
      <c r="J62" s="73"/>
      <c r="K62" s="73"/>
      <c r="L62" s="72"/>
      <c r="M62" s="72"/>
      <c r="N62" s="72"/>
      <c r="O62" s="72"/>
      <c r="P62" s="73"/>
      <c r="Q62" s="33"/>
      <c r="R62" s="76"/>
      <c r="S62"/>
      <c r="T62" s="2"/>
    </row>
    <row r="63" spans="1:20" ht="15" x14ac:dyDescent="0.25">
      <c r="B63" s="14">
        <v>51</v>
      </c>
      <c r="C63" s="53" t="s">
        <v>46</v>
      </c>
      <c r="D63" s="34"/>
      <c r="E63" s="72"/>
      <c r="F63" s="72"/>
      <c r="G63" s="73"/>
      <c r="H63" s="72"/>
      <c r="I63" s="72"/>
      <c r="J63" s="73"/>
      <c r="K63" s="73"/>
      <c r="L63" s="72"/>
      <c r="M63" s="72"/>
      <c r="N63" s="72"/>
      <c r="O63" s="72"/>
      <c r="P63" s="73"/>
      <c r="Q63" s="33"/>
      <c r="R63" s="76"/>
      <c r="S63"/>
      <c r="T63" s="2"/>
    </row>
    <row r="64" spans="1:20" ht="15" x14ac:dyDescent="0.25">
      <c r="B64" s="14">
        <v>52</v>
      </c>
      <c r="C64" s="53" t="s">
        <v>60</v>
      </c>
      <c r="D64" s="34"/>
      <c r="E64" s="72">
        <v>14</v>
      </c>
      <c r="F64" s="72">
        <v>24</v>
      </c>
      <c r="G64" s="73">
        <v>3517737</v>
      </c>
      <c r="H64" s="72"/>
      <c r="I64" s="72">
        <v>13</v>
      </c>
      <c r="J64" s="73">
        <v>2158870</v>
      </c>
      <c r="K64" s="73">
        <f>(J64/I64)</f>
        <v>166066.92307692306</v>
      </c>
      <c r="L64" s="75">
        <v>17</v>
      </c>
      <c r="M64" s="72"/>
      <c r="N64" s="72">
        <v>1</v>
      </c>
      <c r="O64" s="72">
        <v>11</v>
      </c>
      <c r="P64" s="73">
        <v>1358867</v>
      </c>
      <c r="Q64" s="73">
        <f t="shared" ref="Q64:Q65" si="10">(P64/N64)</f>
        <v>1358867</v>
      </c>
      <c r="R64" s="76">
        <f t="shared" ref="R64:R65" si="11">(P64/O64)</f>
        <v>123533.36363636363</v>
      </c>
      <c r="S64"/>
      <c r="T64" s="2"/>
    </row>
    <row r="65" spans="2:20" ht="15" x14ac:dyDescent="0.25">
      <c r="B65" s="14">
        <v>53</v>
      </c>
      <c r="C65" s="53" t="s">
        <v>33</v>
      </c>
      <c r="D65" s="34"/>
      <c r="E65" s="72">
        <v>60</v>
      </c>
      <c r="F65" s="72">
        <v>76</v>
      </c>
      <c r="G65" s="73">
        <v>12242449</v>
      </c>
      <c r="H65" s="72"/>
      <c r="I65" s="72">
        <v>53</v>
      </c>
      <c r="J65" s="73">
        <v>9047767</v>
      </c>
      <c r="K65" s="73">
        <f>(J65/I65)</f>
        <v>170712.58490566039</v>
      </c>
      <c r="L65" s="75">
        <v>16</v>
      </c>
      <c r="M65" s="72"/>
      <c r="N65" s="72">
        <v>2</v>
      </c>
      <c r="O65" s="72">
        <v>10</v>
      </c>
      <c r="P65" s="73">
        <v>1065510</v>
      </c>
      <c r="Q65" s="73">
        <f t="shared" si="10"/>
        <v>532755</v>
      </c>
      <c r="R65" s="76">
        <f t="shared" si="11"/>
        <v>106551</v>
      </c>
      <c r="S65"/>
      <c r="T65"/>
    </row>
    <row r="66" spans="2:20" ht="15" x14ac:dyDescent="0.25">
      <c r="B66" s="14">
        <v>54</v>
      </c>
      <c r="C66" s="53" t="s">
        <v>61</v>
      </c>
      <c r="D66" s="34"/>
      <c r="E66" s="72"/>
      <c r="F66" s="72"/>
      <c r="G66" s="73"/>
      <c r="H66" s="72"/>
      <c r="I66" s="72"/>
      <c r="J66" s="73"/>
      <c r="K66" s="73"/>
      <c r="L66" s="72"/>
      <c r="M66" s="72"/>
      <c r="N66" s="72"/>
      <c r="O66" s="72"/>
      <c r="P66" s="73"/>
      <c r="Q66" s="33"/>
      <c r="R66" s="76"/>
      <c r="S66"/>
      <c r="T66"/>
    </row>
    <row r="67" spans="2:20" ht="15" x14ac:dyDescent="0.25">
      <c r="B67" s="14">
        <v>55</v>
      </c>
      <c r="C67" s="59" t="s">
        <v>62</v>
      </c>
      <c r="D67" s="34"/>
      <c r="E67" s="72">
        <v>28</v>
      </c>
      <c r="F67" s="72">
        <v>28</v>
      </c>
      <c r="G67" s="73">
        <v>7499261</v>
      </c>
      <c r="H67" s="72"/>
      <c r="I67" s="72">
        <v>28</v>
      </c>
      <c r="J67" s="73">
        <v>7499261</v>
      </c>
      <c r="K67" s="73">
        <f>(J67/I67)</f>
        <v>267830.75</v>
      </c>
      <c r="L67" s="72"/>
      <c r="M67" s="72"/>
      <c r="N67" s="72">
        <v>0</v>
      </c>
      <c r="O67" s="72">
        <v>0</v>
      </c>
      <c r="P67" s="73">
        <v>0</v>
      </c>
      <c r="Q67" s="33"/>
      <c r="R67" s="76"/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63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34</v>
      </c>
      <c r="D71" s="16"/>
      <c r="E71" s="17"/>
      <c r="T71"/>
    </row>
    <row r="72" spans="2:20" x14ac:dyDescent="0.2">
      <c r="B72" s="13"/>
      <c r="C72" s="12" t="s">
        <v>35</v>
      </c>
      <c r="T72"/>
    </row>
    <row r="73" spans="2:20" x14ac:dyDescent="0.2">
      <c r="B73" s="13"/>
      <c r="C73" s="12" t="s">
        <v>36</v>
      </c>
      <c r="T73"/>
    </row>
    <row r="74" spans="2:20" x14ac:dyDescent="0.2">
      <c r="B74" s="13"/>
      <c r="C74" s="12" t="s">
        <v>37</v>
      </c>
      <c r="T74"/>
    </row>
    <row r="75" spans="2:20" x14ac:dyDescent="0.2">
      <c r="B75" s="13"/>
      <c r="C75" s="12" t="s">
        <v>47</v>
      </c>
    </row>
    <row r="76" spans="2:20" x14ac:dyDescent="0.2">
      <c r="B76" s="13"/>
      <c r="C76" s="12" t="s">
        <v>48</v>
      </c>
    </row>
    <row r="77" spans="2:20" x14ac:dyDescent="0.2">
      <c r="B77" s="2"/>
      <c r="C77" s="12" t="s">
        <v>49</v>
      </c>
    </row>
    <row r="78" spans="2:20" x14ac:dyDescent="0.2">
      <c r="B78" s="2"/>
      <c r="C78" s="13" t="s">
        <v>50</v>
      </c>
    </row>
    <row r="79" spans="2:20" x14ac:dyDescent="0.2">
      <c r="B79" s="2"/>
      <c r="C79" s="13" t="s">
        <v>51</v>
      </c>
    </row>
    <row r="80" spans="2:20" x14ac:dyDescent="0.2">
      <c r="C80" s="13" t="s">
        <v>52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scale="4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3B1DEB-CB35-43AE-84F0-30EEA10E860D}"/>
</file>

<file path=customXml/itemProps2.xml><?xml version="1.0" encoding="utf-8"?>
<ds:datastoreItem xmlns:ds="http://schemas.openxmlformats.org/officeDocument/2006/customXml" ds:itemID="{154377AE-E5DD-4440-B114-309CA541F971}"/>
</file>

<file path=customXml/itemProps3.xml><?xml version="1.0" encoding="utf-8"?>
<ds:datastoreItem xmlns:ds="http://schemas.openxmlformats.org/officeDocument/2006/customXml" ds:itemID="{7A74C932-0F7F-4918-B0A8-9DE62C524E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2016-11-15T15:36:50Z</cp:lastPrinted>
  <dcterms:created xsi:type="dcterms:W3CDTF">2003-04-24T14:06:32Z</dcterms:created>
  <dcterms:modified xsi:type="dcterms:W3CDTF">2016-11-22T15:13:43Z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