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P:\PDS_work\AUTHUNIT\monthlybp\2018\Aug18\"/>
    </mc:Choice>
  </mc:AlternateContent>
  <xr:revisionPtr revIDLastSave="0" documentId="8_{F61D102F-322D-4F1F-A152-D8E74CFD338B}" xr6:coauthVersionLast="31" xr6:coauthVersionMax="31" xr10:uidLastSave="{00000000-0000-0000-0000-000000000000}"/>
  <bookViews>
    <workbookView xWindow="360" yWindow="315" windowWidth="14940" windowHeight="8640" xr2:uid="{00000000-000D-0000-FFFF-FFFF00000000}"/>
  </bookViews>
  <sheets>
    <sheet name="1B1" sheetId="1" r:id="rId1"/>
  </sheets>
  <definedNames>
    <definedName name="_xlnm.Print_Area" localSheetId="0">'1B1'!$C$1:$R$81</definedName>
  </definedNames>
  <calcPr calcId="179017"/>
</workbook>
</file>

<file path=xl/calcChain.xml><?xml version="1.0" encoding="utf-8"?>
<calcChain xmlns="http://schemas.openxmlformats.org/spreadsheetml/2006/main">
  <c r="R68" i="1" l="1"/>
  <c r="Q68" i="1"/>
  <c r="K68" i="1"/>
  <c r="K66" i="1"/>
  <c r="K65" i="1"/>
  <c r="K61" i="1"/>
  <c r="R59" i="1"/>
  <c r="Q59" i="1"/>
  <c r="K59" i="1"/>
  <c r="K55" i="1"/>
  <c r="K49" i="1"/>
  <c r="K48" i="1"/>
  <c r="R42" i="1"/>
  <c r="Q42" i="1"/>
  <c r="K42" i="1"/>
  <c r="R41" i="1"/>
  <c r="Q41" i="1"/>
  <c r="K41" i="1"/>
  <c r="K40" i="1"/>
  <c r="P39" i="1"/>
  <c r="R39" i="1" s="1"/>
  <c r="O39" i="1"/>
  <c r="N39" i="1"/>
  <c r="K39" i="1"/>
  <c r="J39" i="1"/>
  <c r="I39" i="1"/>
  <c r="G39" i="1"/>
  <c r="F39" i="1"/>
  <c r="E39" i="1"/>
  <c r="R37" i="1"/>
  <c r="Q37" i="1"/>
  <c r="K37" i="1"/>
  <c r="R36" i="1"/>
  <c r="Q36" i="1"/>
  <c r="K36" i="1"/>
  <c r="R35" i="1"/>
  <c r="Q35" i="1"/>
  <c r="K35" i="1"/>
  <c r="R34" i="1"/>
  <c r="Q34" i="1"/>
  <c r="P34" i="1"/>
  <c r="O34" i="1"/>
  <c r="N34" i="1"/>
  <c r="J34" i="1"/>
  <c r="K34" i="1" s="1"/>
  <c r="I34" i="1"/>
  <c r="G34" i="1"/>
  <c r="F34" i="1"/>
  <c r="E34" i="1"/>
  <c r="R32" i="1"/>
  <c r="Q32" i="1"/>
  <c r="K32" i="1"/>
  <c r="R31" i="1"/>
  <c r="Q31" i="1"/>
  <c r="K31" i="1"/>
  <c r="K30" i="1"/>
  <c r="R29" i="1"/>
  <c r="Q29" i="1"/>
  <c r="K29" i="1"/>
  <c r="R28" i="1"/>
  <c r="Q28" i="1"/>
  <c r="K28" i="1"/>
  <c r="K27" i="1"/>
  <c r="R26" i="1"/>
  <c r="P26" i="1"/>
  <c r="Q26" i="1" s="1"/>
  <c r="O26" i="1"/>
  <c r="N26" i="1"/>
  <c r="J26" i="1"/>
  <c r="K26" i="1" s="1"/>
  <c r="I26" i="1"/>
  <c r="G26" i="1"/>
  <c r="F26" i="1"/>
  <c r="E26" i="1"/>
  <c r="P23" i="1"/>
  <c r="Q23" i="1" s="1"/>
  <c r="O23" i="1"/>
  <c r="O21" i="1" s="1"/>
  <c r="N23" i="1"/>
  <c r="N21" i="1" s="1"/>
  <c r="K23" i="1"/>
  <c r="J23" i="1"/>
  <c r="I23" i="1"/>
  <c r="G23" i="1"/>
  <c r="F23" i="1"/>
  <c r="E23" i="1"/>
  <c r="P22" i="1"/>
  <c r="R22" i="1" s="1"/>
  <c r="O22" i="1"/>
  <c r="N22" i="1"/>
  <c r="J22" i="1"/>
  <c r="K22" i="1" s="1"/>
  <c r="I22" i="1"/>
  <c r="G22" i="1"/>
  <c r="G21" i="1" s="1"/>
  <c r="F22" i="1"/>
  <c r="F21" i="1" s="1"/>
  <c r="E22" i="1"/>
  <c r="E21" i="1" s="1"/>
  <c r="J21" i="1"/>
  <c r="K21" i="1" s="1"/>
  <c r="I21" i="1"/>
  <c r="J20" i="1"/>
  <c r="K20" i="1" s="1"/>
  <c r="I20" i="1"/>
  <c r="G20" i="1"/>
  <c r="F20" i="1"/>
  <c r="E20" i="1"/>
  <c r="P19" i="1"/>
  <c r="R19" i="1" s="1"/>
  <c r="O19" i="1"/>
  <c r="N19" i="1"/>
  <c r="N17" i="1" s="1"/>
  <c r="N15" i="1" s="1"/>
  <c r="J19" i="1"/>
  <c r="J17" i="1" s="1"/>
  <c r="I19" i="1"/>
  <c r="G19" i="1"/>
  <c r="F19" i="1"/>
  <c r="E19" i="1"/>
  <c r="P18" i="1"/>
  <c r="P17" i="1" s="1"/>
  <c r="O18" i="1"/>
  <c r="O17" i="1" s="1"/>
  <c r="O15" i="1" s="1"/>
  <c r="N18" i="1"/>
  <c r="J18" i="1"/>
  <c r="K18" i="1" s="1"/>
  <c r="I18" i="1"/>
  <c r="G18" i="1"/>
  <c r="F18" i="1"/>
  <c r="F17" i="1" s="1"/>
  <c r="E18" i="1"/>
  <c r="E17" i="1" s="1"/>
  <c r="I17" i="1"/>
  <c r="I15" i="1" s="1"/>
  <c r="G17" i="1"/>
  <c r="G15" i="1" s="1"/>
  <c r="R13" i="1"/>
  <c r="Q13" i="1"/>
  <c r="K13" i="1"/>
  <c r="J15" i="1" l="1"/>
  <c r="K15" i="1" s="1"/>
  <c r="K17" i="1"/>
  <c r="R17" i="1"/>
  <c r="Q17" i="1"/>
  <c r="P15" i="1"/>
  <c r="E15" i="1"/>
  <c r="F15" i="1"/>
  <c r="K19" i="1"/>
  <c r="Q18" i="1"/>
  <c r="Q39" i="1"/>
  <c r="Q19" i="1"/>
  <c r="P21" i="1"/>
  <c r="R23" i="1"/>
  <c r="Q22" i="1"/>
  <c r="R18" i="1"/>
  <c r="R15" i="1" l="1"/>
  <c r="Q15" i="1"/>
  <c r="R21" i="1"/>
  <c r="Q21" i="1"/>
</calcChain>
</file>

<file path=xl/sharedStrings.xml><?xml version="1.0" encoding="utf-8"?>
<sst xmlns="http://schemas.openxmlformats.org/spreadsheetml/2006/main" count="84" uniqueCount="75">
  <si>
    <t>SINGLE FAMILY HOUSING</t>
  </si>
  <si>
    <t>FIVE OR MORE FAMILY BUILDINGS</t>
  </si>
  <si>
    <t xml:space="preserve">AVERAGE VALUE </t>
  </si>
  <si>
    <t/>
  </si>
  <si>
    <t>AVERAGE</t>
  </si>
  <si>
    <t>JURISDICTION</t>
  </si>
  <si>
    <t>BUILDINGS</t>
  </si>
  <si>
    <t>UNITS</t>
  </si>
  <si>
    <t>VALUE</t>
  </si>
  <si>
    <t xml:space="preserve">BUILDING </t>
  </si>
  <si>
    <t>UNIT</t>
  </si>
  <si>
    <t>Table 1B.1</t>
  </si>
  <si>
    <t>PER</t>
  </si>
  <si>
    <t>RANK</t>
  </si>
  <si>
    <t xml:space="preserve">  BALTIMORE REGION</t>
  </si>
  <si>
    <t xml:space="preserve">   ANNE ARUNDEL</t>
  </si>
  <si>
    <t xml:space="preserve">   BALTIMORE COUNTY</t>
  </si>
  <si>
    <t xml:space="preserve">   CARROLL</t>
  </si>
  <si>
    <t xml:space="preserve">   HARFORD</t>
  </si>
  <si>
    <t xml:space="preserve">   HOWARD </t>
  </si>
  <si>
    <t xml:space="preserve">   BALTIMORE CITY</t>
  </si>
  <si>
    <t xml:space="preserve">  SUBURBAN WASHINGTON</t>
  </si>
  <si>
    <t xml:space="preserve">   FREDERICK</t>
  </si>
  <si>
    <t xml:space="preserve">   MONTGOMERY</t>
  </si>
  <si>
    <t xml:space="preserve">   PRINCE GEORGE'S</t>
  </si>
  <si>
    <t xml:space="preserve">  SOUTHERN MARYLAND</t>
  </si>
  <si>
    <t xml:space="preserve">   CALVERT</t>
  </si>
  <si>
    <t xml:space="preserve">   CHARLES</t>
  </si>
  <si>
    <t xml:space="preserve">   ST. MARY'S</t>
  </si>
  <si>
    <t xml:space="preserve">   GARRETT</t>
  </si>
  <si>
    <t xml:space="preserve">   WASHINGTON</t>
  </si>
  <si>
    <t xml:space="preserve">   CECIL</t>
  </si>
  <si>
    <t xml:space="preserve">   QUEEN ANNE'S</t>
  </si>
  <si>
    <t xml:space="preserve">   WICOMICO</t>
  </si>
  <si>
    <t>(1) Includes new one family units, two family units, three and four family units and five or more family units.</t>
  </si>
  <si>
    <t>(2) U. S. Bureau of the Census estimate based on survey</t>
  </si>
  <si>
    <t>(3) Sum of reported and imputed responses to monthly permit issuing places questionnaires</t>
  </si>
  <si>
    <t xml:space="preserve">  WESTERN MARYLAND</t>
  </si>
  <si>
    <t xml:space="preserve">  UPPER EASTERN SHORE</t>
  </si>
  <si>
    <t xml:space="preserve">  LOWER  EASTERN SHORE</t>
  </si>
  <si>
    <t>STATE BALANCE</t>
  </si>
  <si>
    <t xml:space="preserve">   ALLEGANY (pt) *</t>
  </si>
  <si>
    <t xml:space="preserve">   CAROLINE (pt) *</t>
  </si>
  <si>
    <t xml:space="preserve">   KENT  (pt) *</t>
  </si>
  <si>
    <t xml:space="preserve">   TALBOT *</t>
  </si>
  <si>
    <t xml:space="preserve">   DORCHESTER *</t>
  </si>
  <si>
    <t>(4) Anne Arundel, Baltimore, Montgomery and Prince George's Counties</t>
  </si>
  <si>
    <t>(5) Calvert, Carroll, Cecil, Charles, Frederick, Harford, Howard, Queen Anne's and St. Mary's Counties</t>
  </si>
  <si>
    <t>(6) Allegany, Washington and Wicomico Counties</t>
  </si>
  <si>
    <t>(7) Baltimore City</t>
  </si>
  <si>
    <t>(8) Caroline, Dorchester, Garret, Kent, Somerset, Talbot and Worcester Counties</t>
  </si>
  <si>
    <t>* Not available monthly</t>
  </si>
  <si>
    <t xml:space="preserve">     Frostburg*</t>
  </si>
  <si>
    <t xml:space="preserve">     Lonaconing town*</t>
  </si>
  <si>
    <t xml:space="preserve">     Marydel town*</t>
  </si>
  <si>
    <t xml:space="preserve">     Preston town*</t>
  </si>
  <si>
    <t xml:space="preserve">     Betterton town</t>
  </si>
  <si>
    <t xml:space="preserve">     Rock Hall town*</t>
  </si>
  <si>
    <t xml:space="preserve">     Easton</t>
  </si>
  <si>
    <t xml:space="preserve">   SOMERSET </t>
  </si>
  <si>
    <t xml:space="preserve">   WORCESTER*</t>
  </si>
  <si>
    <t xml:space="preserve">     Ocean city town</t>
  </si>
  <si>
    <t>PREPARED BY MD DEPARTMENT OF PLANNING.  PLANNING DATA SERVICES.</t>
  </si>
  <si>
    <t>NEW HOUSING UNITS AUTHORIZED FOR CONSTRUCTION BY BUILDING PERMITS</t>
  </si>
  <si>
    <t>STATE OF MARYLAND (2)</t>
  </si>
  <si>
    <t>STATE SUM OF MONTHLY REPORTING PIPs (3)</t>
  </si>
  <si>
    <t xml:space="preserve">     URBAN (7)</t>
  </si>
  <si>
    <t xml:space="preserve">     NON SUBURBAN (8)</t>
  </si>
  <si>
    <t>ALL NEW CONSTRUCTION(1)</t>
  </si>
  <si>
    <t>NEW HOUSING CONSTRUCTION AND VALUE :  YEAR TO DATE AUGUST 2018</t>
  </si>
  <si>
    <t>SUBURBAN COUNTIES</t>
  </si>
  <si>
    <t xml:space="preserve">    INNER SUBURBAN COUNTIES (4)</t>
  </si>
  <si>
    <t xml:space="preserve">    OUTER SUBURBAN COUNTIES (5)</t>
  </si>
  <si>
    <t xml:space="preserve">    EXURBAN COUNTIES(6)</t>
  </si>
  <si>
    <t>SOURCE:  U. S. DEPARTMENT OF COMMERCE.  BUREAU OF THE CENSUS.  2018.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</si>
</sst>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</numFmts>
  <fonts count="18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1"/>
      <name val="Calibri"/>
      <family val="2"/>
    </font>
    <font>
      <sz val="8"/>
      <name val="Calibri"/>
      <family val="2"/>
    </font>
    <font>
      <sz val="11"/>
      <name val="Arial"/>
      <family val="2"/>
    </font>
    <font>
      <sz val="10"/>
      <name val="Arial"/>
    </font>
    <font>
      <b/>
      <sz val="12"/>
      <name val="Cambria"/>
      <family val="1"/>
      <scheme val="major"/>
    </font>
    <font>
      <sz val="12"/>
      <name val="Cambria"/>
      <family val="1"/>
      <scheme val="major"/>
    </font>
    <font>
      <b/>
      <u val="singleAccounting"/>
      <sz val="12"/>
      <name val="Cambria"/>
      <family val="1"/>
      <scheme val="major"/>
    </font>
    <font>
      <b/>
      <u/>
      <sz val="12"/>
      <name val="Cambria"/>
      <family val="1"/>
      <scheme val="major"/>
    </font>
    <font>
      <b/>
      <i/>
      <sz val="11"/>
      <name val="Cambria"/>
      <family val="1"/>
      <scheme val="major"/>
    </font>
    <font>
      <sz val="11"/>
      <name val="Cambria"/>
      <family val="1"/>
      <scheme val="major"/>
    </font>
    <font>
      <b/>
      <sz val="11"/>
      <name val="Cambria"/>
      <family val="1"/>
      <scheme val="major"/>
    </font>
    <font>
      <i/>
      <sz val="11"/>
      <name val="Cambria"/>
      <family val="1"/>
      <scheme val="major"/>
    </font>
    <font>
      <i/>
      <sz val="12"/>
      <name val="Cambria"/>
      <family val="1"/>
      <scheme val="major"/>
    </font>
    <font>
      <b/>
      <i/>
      <sz val="12"/>
      <name val="Cambria"/>
      <family val="1"/>
      <scheme val="major"/>
    </font>
    <font>
      <sz val="11"/>
      <color theme="1"/>
      <name val="Cambria"/>
      <family val="1"/>
      <scheme val="maj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 style="thin">
        <color auto="1"/>
      </bottom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95">
    <xf numFmtId="0" fontId="0" fillId="0" borderId="0" xfId="0"/>
    <xf numFmtId="41" fontId="0" fillId="0" borderId="0" xfId="0" applyNumberFormat="1"/>
    <xf numFmtId="0" fontId="1" fillId="0" borderId="0" xfId="0" applyFont="1"/>
    <xf numFmtId="42" fontId="0" fillId="0" borderId="0" xfId="0" applyNumberFormat="1"/>
    <xf numFmtId="0" fontId="0" fillId="0" borderId="0" xfId="0" applyNumberFormat="1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0" xfId="0" applyFont="1"/>
    <xf numFmtId="3" fontId="1" fillId="0" borderId="0" xfId="0" applyNumberFormat="1" applyFont="1"/>
    <xf numFmtId="3" fontId="7" fillId="0" borderId="0" xfId="0" applyNumberFormat="1" applyFont="1"/>
    <xf numFmtId="0" fontId="8" fillId="0" borderId="0" xfId="0" applyFont="1"/>
    <xf numFmtId="41" fontId="8" fillId="0" borderId="0" xfId="0" applyNumberFormat="1" applyFont="1"/>
    <xf numFmtId="42" fontId="8" fillId="0" borderId="0" xfId="0" applyNumberFormat="1" applyFont="1"/>
    <xf numFmtId="0" fontId="8" fillId="0" borderId="0" xfId="0" applyNumberFormat="1" applyFont="1" applyAlignment="1">
      <alignment horizontal="center"/>
    </xf>
    <xf numFmtId="0" fontId="7" fillId="0" borderId="0" xfId="0" applyFont="1"/>
    <xf numFmtId="0" fontId="8" fillId="0" borderId="5" xfId="0" applyFont="1" applyBorder="1"/>
    <xf numFmtId="0" fontId="8" fillId="0" borderId="6" xfId="0" applyFont="1" applyBorder="1"/>
    <xf numFmtId="41" fontId="8" fillId="0" borderId="6" xfId="0" applyNumberFormat="1" applyFont="1" applyBorder="1"/>
    <xf numFmtId="41" fontId="7" fillId="0" borderId="6" xfId="0" applyNumberFormat="1" applyFont="1" applyBorder="1" applyAlignment="1">
      <alignment horizontal="centerContinuous"/>
    </xf>
    <xf numFmtId="42" fontId="7" fillId="0" borderId="6" xfId="0" applyNumberFormat="1" applyFont="1" applyBorder="1" applyAlignment="1">
      <alignment horizontal="centerContinuous"/>
    </xf>
    <xf numFmtId="0" fontId="7" fillId="0" borderId="6" xfId="0" applyNumberFormat="1" applyFont="1" applyBorder="1" applyAlignment="1">
      <alignment horizontal="center"/>
    </xf>
    <xf numFmtId="42" fontId="7" fillId="0" borderId="7" xfId="0" applyNumberFormat="1" applyFont="1" applyBorder="1" applyAlignment="1">
      <alignment horizontal="centerContinuous"/>
    </xf>
    <xf numFmtId="0" fontId="8" fillId="0" borderId="2" xfId="0" applyFont="1" applyBorder="1"/>
    <xf numFmtId="0" fontId="7" fillId="0" borderId="0" xfId="0" applyFont="1" applyBorder="1"/>
    <xf numFmtId="41" fontId="7" fillId="0" borderId="1" xfId="0" applyNumberFormat="1" applyFont="1" applyBorder="1" applyAlignment="1">
      <alignment horizontal="centerContinuous"/>
    </xf>
    <xf numFmtId="42" fontId="7" fillId="0" borderId="1" xfId="0" applyNumberFormat="1" applyFont="1" applyBorder="1" applyAlignment="1">
      <alignment horizontal="centerContinuous"/>
    </xf>
    <xf numFmtId="0" fontId="7" fillId="0" borderId="1" xfId="0" applyNumberFormat="1" applyFont="1" applyBorder="1" applyAlignment="1">
      <alignment horizontal="centerContinuous"/>
    </xf>
    <xf numFmtId="42" fontId="7" fillId="0" borderId="3" xfId="0" applyNumberFormat="1" applyFont="1" applyBorder="1" applyAlignment="1">
      <alignment horizontal="centerContinuous"/>
    </xf>
    <xf numFmtId="41" fontId="7" fillId="0" borderId="0" xfId="0" applyNumberFormat="1" applyFont="1" applyBorder="1" applyAlignment="1">
      <alignment horizontal="centerContinuous"/>
    </xf>
    <xf numFmtId="42" fontId="7" fillId="0" borderId="0" xfId="0" applyNumberFormat="1" applyFont="1" applyBorder="1" applyAlignment="1">
      <alignment horizontal="centerContinuous"/>
    </xf>
    <xf numFmtId="41" fontId="7" fillId="0" borderId="0" xfId="0" applyNumberFormat="1" applyFont="1" applyBorder="1"/>
    <xf numFmtId="42" fontId="7" fillId="0" borderId="0" xfId="0" applyNumberFormat="1" applyFont="1" applyBorder="1"/>
    <xf numFmtId="0" fontId="7" fillId="0" borderId="0" xfId="0" applyNumberFormat="1" applyFont="1" applyBorder="1" applyAlignment="1">
      <alignment horizontal="center"/>
    </xf>
    <xf numFmtId="42" fontId="7" fillId="0" borderId="4" xfId="0" applyNumberFormat="1" applyFont="1" applyBorder="1"/>
    <xf numFmtId="3" fontId="7" fillId="0" borderId="2" xfId="0" applyNumberFormat="1" applyFont="1" applyBorder="1"/>
    <xf numFmtId="0" fontId="7" fillId="0" borderId="1" xfId="0" applyNumberFormat="1" applyFont="1" applyBorder="1" applyAlignment="1">
      <alignment horizontal="center"/>
    </xf>
    <xf numFmtId="41" fontId="7" fillId="0" borderId="0" xfId="0" applyNumberFormat="1" applyFont="1" applyBorder="1" applyAlignment="1">
      <alignment horizontal="center"/>
    </xf>
    <xf numFmtId="42" fontId="7" fillId="0" borderId="0" xfId="0" applyNumberFormat="1" applyFont="1" applyBorder="1" applyAlignment="1">
      <alignment horizontal="center"/>
    </xf>
    <xf numFmtId="42" fontId="7" fillId="0" borderId="4" xfId="0" applyNumberFormat="1" applyFont="1" applyBorder="1" applyAlignment="1">
      <alignment horizontal="center"/>
    </xf>
    <xf numFmtId="41" fontId="9" fillId="0" borderId="0" xfId="0" applyNumberFormat="1" applyFont="1" applyBorder="1" applyAlignment="1">
      <alignment horizontal="center"/>
    </xf>
    <xf numFmtId="42" fontId="9" fillId="0" borderId="0" xfId="0" applyNumberFormat="1" applyFont="1" applyBorder="1" applyAlignment="1">
      <alignment horizontal="center"/>
    </xf>
    <xf numFmtId="0" fontId="10" fillId="0" borderId="0" xfId="0" applyNumberFormat="1" applyFont="1" applyBorder="1" applyAlignment="1">
      <alignment horizontal="center"/>
    </xf>
    <xf numFmtId="0" fontId="10" fillId="0" borderId="0" xfId="0" applyFont="1" applyBorder="1"/>
    <xf numFmtId="42" fontId="9" fillId="0" borderId="4" xfId="0" applyNumberFormat="1" applyFont="1" applyBorder="1" applyAlignment="1">
      <alignment horizontal="center"/>
    </xf>
    <xf numFmtId="3" fontId="8" fillId="0" borderId="2" xfId="0" applyNumberFormat="1" applyFont="1" applyBorder="1"/>
    <xf numFmtId="41" fontId="8" fillId="0" borderId="0" xfId="0" applyNumberFormat="1" applyFont="1" applyBorder="1"/>
    <xf numFmtId="42" fontId="8" fillId="0" borderId="0" xfId="0" applyNumberFormat="1" applyFont="1" applyBorder="1"/>
    <xf numFmtId="41" fontId="7" fillId="0" borderId="2" xfId="0" applyNumberFormat="1" applyFont="1" applyBorder="1"/>
    <xf numFmtId="0" fontId="8" fillId="0" borderId="0" xfId="0" applyFont="1" applyBorder="1"/>
    <xf numFmtId="41" fontId="11" fillId="0" borderId="0" xfId="0" applyNumberFormat="1" applyFont="1" applyBorder="1"/>
    <xf numFmtId="42" fontId="11" fillId="0" borderId="0" xfId="1" applyNumberFormat="1" applyFont="1" applyBorder="1"/>
    <xf numFmtId="42" fontId="11" fillId="0" borderId="0" xfId="0" applyNumberFormat="1" applyFont="1" applyBorder="1"/>
    <xf numFmtId="42" fontId="11" fillId="0" borderId="4" xfId="0" applyNumberFormat="1" applyFont="1" applyBorder="1"/>
    <xf numFmtId="41" fontId="12" fillId="0" borderId="0" xfId="0" applyNumberFormat="1" applyFont="1" applyBorder="1"/>
    <xf numFmtId="42" fontId="12" fillId="0" borderId="0" xfId="0" applyNumberFormat="1" applyFont="1" applyBorder="1"/>
    <xf numFmtId="41" fontId="12" fillId="0" borderId="0" xfId="0" applyNumberFormat="1" applyFont="1" applyBorder="1" applyAlignment="1">
      <alignment horizontal="center"/>
    </xf>
    <xf numFmtId="42" fontId="12" fillId="0" borderId="4" xfId="0" applyNumberFormat="1" applyFont="1" applyBorder="1"/>
    <xf numFmtId="0" fontId="7" fillId="0" borderId="2" xfId="0" applyFont="1" applyBorder="1"/>
    <xf numFmtId="3" fontId="11" fillId="0" borderId="0" xfId="0" applyNumberFormat="1" applyFont="1" applyBorder="1"/>
    <xf numFmtId="42" fontId="13" fillId="0" borderId="0" xfId="0" applyNumberFormat="1" applyFont="1" applyBorder="1"/>
    <xf numFmtId="41" fontId="14" fillId="0" borderId="0" xfId="0" applyNumberFormat="1" applyFont="1" applyBorder="1" applyAlignment="1">
      <alignment horizontal="right"/>
    </xf>
    <xf numFmtId="42" fontId="14" fillId="0" borderId="0" xfId="0" applyNumberFormat="1" applyFont="1" applyBorder="1" applyAlignment="1">
      <alignment horizontal="right"/>
    </xf>
    <xf numFmtId="42" fontId="14" fillId="0" borderId="4" xfId="0" applyNumberFormat="1" applyFont="1" applyBorder="1" applyAlignment="1">
      <alignment horizontal="right"/>
    </xf>
    <xf numFmtId="41" fontId="13" fillId="0" borderId="0" xfId="0" applyNumberFormat="1" applyFont="1" applyBorder="1" applyAlignment="1">
      <alignment horizontal="right"/>
    </xf>
    <xf numFmtId="42" fontId="13" fillId="0" borderId="0" xfId="0" applyNumberFormat="1" applyFont="1" applyBorder="1" applyAlignment="1">
      <alignment horizontal="right"/>
    </xf>
    <xf numFmtId="42" fontId="13" fillId="0" borderId="4" xfId="0" applyNumberFormat="1" applyFont="1" applyBorder="1"/>
    <xf numFmtId="3" fontId="15" fillId="0" borderId="2" xfId="0" applyNumberFormat="1" applyFont="1" applyBorder="1"/>
    <xf numFmtId="3" fontId="14" fillId="0" borderId="0" xfId="0" applyNumberFormat="1" applyFont="1" applyBorder="1"/>
    <xf numFmtId="42" fontId="14" fillId="0" borderId="0" xfId="0" applyNumberFormat="1" applyFont="1" applyBorder="1"/>
    <xf numFmtId="41" fontId="12" fillId="0" borderId="0" xfId="0" applyNumberFormat="1" applyFont="1" applyBorder="1" applyAlignment="1">
      <alignment horizontal="right"/>
    </xf>
    <xf numFmtId="42" fontId="12" fillId="0" borderId="0" xfId="0" applyNumberFormat="1" applyFont="1" applyBorder="1" applyAlignment="1">
      <alignment horizontal="right"/>
    </xf>
    <xf numFmtId="3" fontId="16" fillId="0" borderId="2" xfId="0" applyNumberFormat="1" applyFont="1" applyBorder="1"/>
    <xf numFmtId="41" fontId="13" fillId="0" borderId="0" xfId="0" applyNumberFormat="1" applyFont="1" applyBorder="1"/>
    <xf numFmtId="3" fontId="12" fillId="0" borderId="0" xfId="0" applyNumberFormat="1" applyFont="1" applyBorder="1"/>
    <xf numFmtId="41" fontId="17" fillId="0" borderId="0" xfId="0" applyNumberFormat="1" applyFont="1" applyBorder="1"/>
    <xf numFmtId="42" fontId="17" fillId="0" borderId="0" xfId="0" applyNumberFormat="1" applyFont="1" applyBorder="1"/>
    <xf numFmtId="41" fontId="17" fillId="0" borderId="0" xfId="0" applyNumberFormat="1" applyFont="1" applyBorder="1" applyAlignment="1">
      <alignment horizontal="center"/>
    </xf>
    <xf numFmtId="1" fontId="12" fillId="0" borderId="0" xfId="0" applyNumberFormat="1" applyFont="1" applyBorder="1" applyAlignment="1">
      <alignment horizontal="center"/>
    </xf>
    <xf numFmtId="41" fontId="5" fillId="0" borderId="0" xfId="0" applyNumberFormat="1" applyFont="1" applyBorder="1"/>
    <xf numFmtId="42" fontId="5" fillId="0" borderId="0" xfId="0" applyNumberFormat="1" applyFont="1" applyBorder="1"/>
    <xf numFmtId="0" fontId="5" fillId="0" borderId="0" xfId="0" applyNumberFormat="1" applyFont="1" applyBorder="1" applyAlignment="1">
      <alignment horizontal="center"/>
    </xf>
    <xf numFmtId="0" fontId="15" fillId="0" borderId="2" xfId="0" applyFont="1" applyBorder="1"/>
    <xf numFmtId="42" fontId="8" fillId="0" borderId="2" xfId="0" applyNumberFormat="1" applyFont="1" applyBorder="1"/>
    <xf numFmtId="0" fontId="15" fillId="0" borderId="8" xfId="0" applyFont="1" applyBorder="1"/>
    <xf numFmtId="0" fontId="8" fillId="0" borderId="9" xfId="0" applyFont="1" applyBorder="1"/>
    <xf numFmtId="41" fontId="12" fillId="0" borderId="9" xfId="0" applyNumberFormat="1" applyFont="1" applyBorder="1"/>
    <xf numFmtId="42" fontId="12" fillId="0" borderId="9" xfId="0" applyNumberFormat="1" applyFont="1" applyBorder="1"/>
    <xf numFmtId="0" fontId="12" fillId="0" borderId="9" xfId="0" applyNumberFormat="1" applyFont="1" applyBorder="1" applyAlignment="1">
      <alignment horizontal="center"/>
    </xf>
    <xf numFmtId="42" fontId="12" fillId="0" borderId="10" xfId="0" applyNumberFormat="1" applyFont="1" applyBorder="1"/>
    <xf numFmtId="41" fontId="12" fillId="0" borderId="0" xfId="0" applyNumberFormat="1" applyFont="1"/>
    <xf numFmtId="42" fontId="12" fillId="0" borderId="0" xfId="0" applyNumberFormat="1" applyFont="1"/>
    <xf numFmtId="0" fontId="12" fillId="0" borderId="0" xfId="0" applyNumberFormat="1" applyFont="1" applyAlignment="1">
      <alignment horizontal="center"/>
    </xf>
    <xf numFmtId="49" fontId="7" fillId="0" borderId="0" xfId="0" applyNumberFormat="1" applyFont="1"/>
    <xf numFmtId="49" fontId="8" fillId="0" borderId="0" xfId="0" applyNumberFormat="1" applyFont="1"/>
    <xf numFmtId="1" fontId="12" fillId="0" borderId="0" xfId="0" applyNumberFormat="1" applyFon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104"/>
  <sheetViews>
    <sheetView tabSelected="1" workbookViewId="0">
      <selection activeCell="C1" sqref="C1:R81"/>
    </sheetView>
  </sheetViews>
  <sheetFormatPr defaultRowHeight="12.75" x14ac:dyDescent="0.2"/>
  <cols>
    <col min="2" max="2" width="9" customWidth="1"/>
    <col min="3" max="3" width="41.28515625" customWidth="1"/>
    <col min="4" max="4" width="2" customWidth="1"/>
    <col min="5" max="5" width="15.140625" style="1" bestFit="1" customWidth="1"/>
    <col min="6" max="6" width="10.42578125" style="1" bestFit="1" customWidth="1"/>
    <col min="7" max="7" width="19.140625" style="3" bestFit="1" customWidth="1"/>
    <col min="8" max="8" width="4.28515625" style="1" customWidth="1"/>
    <col min="9" max="9" width="9.85546875" style="1" bestFit="1" customWidth="1"/>
    <col min="10" max="10" width="19.140625" style="3" bestFit="1" customWidth="1"/>
    <col min="11" max="11" width="13.140625" style="3" bestFit="1" customWidth="1"/>
    <col min="12" max="12" width="7.42578125" style="4" bestFit="1" customWidth="1"/>
    <col min="13" max="13" width="3.85546875" style="1" customWidth="1"/>
    <col min="14" max="14" width="13" style="1" bestFit="1" customWidth="1"/>
    <col min="15" max="15" width="9.85546875" style="1" bestFit="1" customWidth="1"/>
    <col min="16" max="16" width="17.28515625" style="3" bestFit="1" customWidth="1"/>
    <col min="17" max="17" width="15.42578125" style="3" bestFit="1" customWidth="1"/>
    <col min="18" max="18" width="12.85546875" style="3" bestFit="1" customWidth="1"/>
    <col min="19" max="19" width="9.140625" style="1"/>
    <col min="20" max="20" width="9.28515625" style="1" bestFit="1" customWidth="1"/>
  </cols>
  <sheetData>
    <row r="1" spans="1:20" ht="15.75" x14ac:dyDescent="0.25">
      <c r="B1" s="6"/>
      <c r="C1" s="9" t="s">
        <v>11</v>
      </c>
      <c r="D1" s="10"/>
      <c r="E1" s="11"/>
      <c r="F1" s="11"/>
      <c r="G1" s="12"/>
      <c r="H1" s="11"/>
      <c r="I1" s="11"/>
      <c r="J1" s="12"/>
      <c r="K1" s="12"/>
      <c r="L1" s="13"/>
      <c r="M1" s="11"/>
      <c r="N1" s="11"/>
      <c r="O1" s="11"/>
      <c r="P1" s="12"/>
      <c r="Q1" s="12"/>
      <c r="R1" s="12"/>
      <c r="S1"/>
      <c r="T1"/>
    </row>
    <row r="2" spans="1:20" ht="15.75" x14ac:dyDescent="0.25">
      <c r="B2" s="6"/>
      <c r="C2" s="14" t="s">
        <v>69</v>
      </c>
      <c r="D2" s="10"/>
      <c r="E2" s="11"/>
      <c r="F2" s="11"/>
      <c r="G2" s="12"/>
      <c r="H2" s="11"/>
      <c r="I2" s="11"/>
      <c r="J2" s="12"/>
      <c r="K2" s="12"/>
      <c r="L2" s="13"/>
      <c r="M2" s="11"/>
      <c r="N2" s="11"/>
      <c r="O2" s="11"/>
      <c r="P2" s="12"/>
      <c r="Q2" s="12"/>
      <c r="R2" s="12"/>
      <c r="S2"/>
      <c r="T2"/>
    </row>
    <row r="3" spans="1:20" ht="16.5" thickBot="1" x14ac:dyDescent="0.3">
      <c r="B3" s="6"/>
      <c r="C3" s="10"/>
      <c r="D3" s="10"/>
      <c r="E3" s="11"/>
      <c r="F3" s="11"/>
      <c r="G3" s="12"/>
      <c r="H3" s="11"/>
      <c r="I3" s="11"/>
      <c r="J3" s="12"/>
      <c r="K3" s="12"/>
      <c r="L3" s="13"/>
      <c r="M3" s="11"/>
      <c r="N3" s="11"/>
      <c r="O3" s="11"/>
      <c r="P3" s="12"/>
      <c r="Q3" s="12"/>
      <c r="R3" s="12"/>
      <c r="S3"/>
      <c r="T3"/>
    </row>
    <row r="4" spans="1:20" ht="16.5" thickTop="1" x14ac:dyDescent="0.25">
      <c r="B4" s="6"/>
      <c r="C4" s="15"/>
      <c r="D4" s="16"/>
      <c r="E4" s="17"/>
      <c r="F4" s="18"/>
      <c r="G4" s="19"/>
      <c r="H4" s="18"/>
      <c r="I4" s="18"/>
      <c r="J4" s="19"/>
      <c r="K4" s="19"/>
      <c r="L4" s="20"/>
      <c r="M4" s="18"/>
      <c r="N4" s="18"/>
      <c r="O4" s="18"/>
      <c r="P4" s="19"/>
      <c r="Q4" s="19"/>
      <c r="R4" s="21"/>
      <c r="S4"/>
      <c r="T4"/>
    </row>
    <row r="5" spans="1:20" ht="15.75" x14ac:dyDescent="0.25">
      <c r="B5" s="6"/>
      <c r="C5" s="22"/>
      <c r="D5" s="23"/>
      <c r="E5" s="24" t="s">
        <v>63</v>
      </c>
      <c r="F5" s="24"/>
      <c r="G5" s="25"/>
      <c r="H5" s="24"/>
      <c r="I5" s="24"/>
      <c r="J5" s="25"/>
      <c r="K5" s="25"/>
      <c r="L5" s="26"/>
      <c r="M5" s="24"/>
      <c r="N5" s="24"/>
      <c r="O5" s="24"/>
      <c r="P5" s="25"/>
      <c r="Q5" s="25"/>
      <c r="R5" s="27"/>
      <c r="S5"/>
      <c r="T5"/>
    </row>
    <row r="6" spans="1:20" ht="15.75" x14ac:dyDescent="0.25">
      <c r="B6" s="6"/>
      <c r="C6" s="22"/>
      <c r="D6" s="23"/>
      <c r="E6" s="28"/>
      <c r="F6" s="28"/>
      <c r="G6" s="29"/>
      <c r="H6" s="30"/>
      <c r="I6" s="30"/>
      <c r="J6" s="31"/>
      <c r="K6" s="31"/>
      <c r="L6" s="32"/>
      <c r="M6" s="30"/>
      <c r="N6" s="30"/>
      <c r="O6" s="30"/>
      <c r="P6" s="31"/>
      <c r="Q6" s="31"/>
      <c r="R6" s="33"/>
      <c r="S6"/>
      <c r="T6"/>
    </row>
    <row r="7" spans="1:20" ht="15.75" x14ac:dyDescent="0.25">
      <c r="B7" s="6"/>
      <c r="C7" s="34"/>
      <c r="D7" s="23"/>
      <c r="E7" s="24" t="s">
        <v>68</v>
      </c>
      <c r="F7" s="24"/>
      <c r="G7" s="25"/>
      <c r="H7" s="30"/>
      <c r="I7" s="24" t="s">
        <v>0</v>
      </c>
      <c r="J7" s="25"/>
      <c r="K7" s="25"/>
      <c r="L7" s="35"/>
      <c r="M7" s="28"/>
      <c r="N7" s="24" t="s">
        <v>1</v>
      </c>
      <c r="O7" s="24"/>
      <c r="P7" s="25"/>
      <c r="Q7" s="25"/>
      <c r="R7" s="27"/>
      <c r="S7"/>
      <c r="T7"/>
    </row>
    <row r="8" spans="1:20" ht="15.75" x14ac:dyDescent="0.25">
      <c r="B8" s="6"/>
      <c r="C8" s="34"/>
      <c r="D8" s="23"/>
      <c r="E8" s="30"/>
      <c r="F8" s="30"/>
      <c r="G8" s="31"/>
      <c r="H8" s="30"/>
      <c r="I8" s="30"/>
      <c r="J8" s="31"/>
      <c r="K8" s="31"/>
      <c r="L8" s="32" t="s">
        <v>8</v>
      </c>
      <c r="M8" s="36"/>
      <c r="N8" s="30"/>
      <c r="O8" s="30"/>
      <c r="P8" s="31"/>
      <c r="Q8" s="31"/>
      <c r="R8" s="33"/>
      <c r="S8"/>
      <c r="T8"/>
    </row>
    <row r="9" spans="1:20" ht="15.75" x14ac:dyDescent="0.25">
      <c r="B9" s="6"/>
      <c r="C9" s="34"/>
      <c r="D9" s="23"/>
      <c r="E9" s="36"/>
      <c r="F9" s="36"/>
      <c r="G9" s="37"/>
      <c r="H9" s="30"/>
      <c r="I9" s="30"/>
      <c r="J9" s="31"/>
      <c r="K9" s="31"/>
      <c r="L9" s="32" t="s">
        <v>12</v>
      </c>
      <c r="M9" s="36"/>
      <c r="N9" s="36"/>
      <c r="O9" s="36"/>
      <c r="P9" s="37"/>
      <c r="Q9" s="25" t="s">
        <v>2</v>
      </c>
      <c r="R9" s="27"/>
      <c r="S9"/>
      <c r="T9"/>
    </row>
    <row r="10" spans="1:20" ht="15.75" x14ac:dyDescent="0.25">
      <c r="B10" s="6"/>
      <c r="C10" s="34"/>
      <c r="D10" s="23"/>
      <c r="E10" s="36"/>
      <c r="F10" s="36"/>
      <c r="G10" s="37"/>
      <c r="H10" s="30"/>
      <c r="I10" s="36"/>
      <c r="J10" s="37" t="s">
        <v>3</v>
      </c>
      <c r="K10" s="37" t="s">
        <v>4</v>
      </c>
      <c r="L10" s="32" t="s">
        <v>10</v>
      </c>
      <c r="M10" s="36"/>
      <c r="N10" s="36" t="s">
        <v>3</v>
      </c>
      <c r="O10" s="36"/>
      <c r="P10" s="37"/>
      <c r="Q10" s="37"/>
      <c r="R10" s="38"/>
      <c r="S10"/>
      <c r="T10"/>
    </row>
    <row r="11" spans="1:20" ht="18" x14ac:dyDescent="0.4">
      <c r="B11" s="6"/>
      <c r="C11" s="34" t="s">
        <v>5</v>
      </c>
      <c r="D11" s="23"/>
      <c r="E11" s="39" t="s">
        <v>6</v>
      </c>
      <c r="F11" s="39" t="s">
        <v>7</v>
      </c>
      <c r="G11" s="40" t="s">
        <v>8</v>
      </c>
      <c r="H11" s="30"/>
      <c r="I11" s="39" t="s">
        <v>7</v>
      </c>
      <c r="J11" s="40" t="s">
        <v>8</v>
      </c>
      <c r="K11" s="40" t="s">
        <v>8</v>
      </c>
      <c r="L11" s="41" t="s">
        <v>13</v>
      </c>
      <c r="M11" s="36"/>
      <c r="N11" s="42" t="s">
        <v>6</v>
      </c>
      <c r="O11" s="39" t="s">
        <v>7</v>
      </c>
      <c r="P11" s="40" t="s">
        <v>8</v>
      </c>
      <c r="Q11" s="40" t="s">
        <v>9</v>
      </c>
      <c r="R11" s="43" t="s">
        <v>10</v>
      </c>
      <c r="S11"/>
      <c r="T11"/>
    </row>
    <row r="12" spans="1:20" ht="15.75" x14ac:dyDescent="0.25">
      <c r="B12" s="5"/>
      <c r="C12" s="44"/>
      <c r="D12" s="23"/>
      <c r="E12" s="45"/>
      <c r="F12" s="45"/>
      <c r="G12" s="46"/>
      <c r="H12" s="45"/>
      <c r="I12" s="45"/>
      <c r="J12" s="46"/>
      <c r="K12" s="37"/>
      <c r="L12" s="32"/>
      <c r="M12" s="30"/>
      <c r="N12" s="45"/>
      <c r="O12" s="45"/>
      <c r="P12" s="46"/>
      <c r="Q12" s="37"/>
      <c r="R12" s="38"/>
      <c r="S12"/>
      <c r="T12"/>
    </row>
    <row r="13" spans="1:20" ht="15.75" x14ac:dyDescent="0.25">
      <c r="A13" s="2"/>
      <c r="B13" s="8">
        <v>1</v>
      </c>
      <c r="C13" s="47" t="s">
        <v>64</v>
      </c>
      <c r="D13" s="48"/>
      <c r="E13" s="49">
        <v>9333</v>
      </c>
      <c r="F13" s="49">
        <v>12701</v>
      </c>
      <c r="G13" s="50">
        <v>2571823000</v>
      </c>
      <c r="H13" s="49"/>
      <c r="I13" s="49">
        <v>9215</v>
      </c>
      <c r="J13" s="50">
        <v>2032164000</v>
      </c>
      <c r="K13" s="51">
        <f>(J13/I13)</f>
        <v>220527.8350515464</v>
      </c>
      <c r="L13" s="49"/>
      <c r="M13" s="49"/>
      <c r="N13" s="49">
        <v>66</v>
      </c>
      <c r="O13" s="49">
        <v>3368</v>
      </c>
      <c r="P13" s="50">
        <v>506335000</v>
      </c>
      <c r="Q13" s="51">
        <f>(P13/N13)</f>
        <v>7671742.4242424238</v>
      </c>
      <c r="R13" s="52">
        <f>(P13/O13)</f>
        <v>150336.99524940617</v>
      </c>
      <c r="T13" s="2"/>
    </row>
    <row r="14" spans="1:20" ht="15.75" x14ac:dyDescent="0.25">
      <c r="A14" s="2"/>
      <c r="B14" s="8">
        <v>2</v>
      </c>
      <c r="C14" s="34"/>
      <c r="D14" s="48"/>
      <c r="E14" s="53"/>
      <c r="F14" s="53"/>
      <c r="G14" s="54"/>
      <c r="H14" s="53"/>
      <c r="I14" s="53"/>
      <c r="J14" s="54"/>
      <c r="K14" s="54"/>
      <c r="L14" s="55"/>
      <c r="M14" s="53"/>
      <c r="N14" s="53"/>
      <c r="O14" s="53"/>
      <c r="P14" s="54"/>
      <c r="Q14" s="54"/>
      <c r="R14" s="56"/>
      <c r="S14"/>
      <c r="T14" s="2"/>
    </row>
    <row r="15" spans="1:20" ht="15.75" x14ac:dyDescent="0.25">
      <c r="A15" s="2"/>
      <c r="B15" s="8">
        <v>3</v>
      </c>
      <c r="C15" s="57" t="s">
        <v>65</v>
      </c>
      <c r="D15" s="48"/>
      <c r="E15" s="58">
        <f>(E17+E21)</f>
        <v>9171</v>
      </c>
      <c r="F15" s="58">
        <f>(F17+F21)</f>
        <v>12485</v>
      </c>
      <c r="G15" s="51">
        <f>(G17+G21)</f>
        <v>2529120199</v>
      </c>
      <c r="H15" s="49"/>
      <c r="I15" s="58">
        <f>(I17+I21)</f>
        <v>9071</v>
      </c>
      <c r="J15" s="51">
        <f>(J17+J21)</f>
        <v>1997875575</v>
      </c>
      <c r="K15" s="59">
        <f>(J15/I15)</f>
        <v>220248.65781060522</v>
      </c>
      <c r="L15" s="51"/>
      <c r="M15" s="51"/>
      <c r="N15" s="58">
        <f>(N17+N21)</f>
        <v>57</v>
      </c>
      <c r="O15" s="58">
        <f>(O17+O21)</f>
        <v>3314</v>
      </c>
      <c r="P15" s="51">
        <f>(P17+P21)</f>
        <v>499045430</v>
      </c>
      <c r="Q15" s="51">
        <f>(P15/N15)</f>
        <v>8755182.9824561402</v>
      </c>
      <c r="R15" s="52">
        <f>(P15/O15)</f>
        <v>150587.03379601688</v>
      </c>
      <c r="S15"/>
      <c r="T15" s="2"/>
    </row>
    <row r="16" spans="1:20" ht="15.75" x14ac:dyDescent="0.25">
      <c r="A16" s="2"/>
      <c r="B16" s="8">
        <v>4</v>
      </c>
      <c r="C16" s="34"/>
      <c r="D16" s="48"/>
      <c r="E16" s="58"/>
      <c r="F16" s="58"/>
      <c r="G16" s="51"/>
      <c r="H16" s="60"/>
      <c r="I16" s="58"/>
      <c r="J16" s="51"/>
      <c r="K16" s="51"/>
      <c r="L16" s="61"/>
      <c r="M16" s="61"/>
      <c r="N16" s="58"/>
      <c r="O16" s="58"/>
      <c r="P16" s="51"/>
      <c r="Q16" s="61"/>
      <c r="R16" s="62"/>
      <c r="S16"/>
      <c r="T16" s="2"/>
    </row>
    <row r="17" spans="1:20" ht="15.75" x14ac:dyDescent="0.25">
      <c r="A17" s="2"/>
      <c r="B17" s="8">
        <v>5</v>
      </c>
      <c r="C17" s="34" t="s">
        <v>70</v>
      </c>
      <c r="D17" s="48"/>
      <c r="E17" s="58">
        <f>(E18+E19+E20)</f>
        <v>8974</v>
      </c>
      <c r="F17" s="58">
        <f>(F18+F19+F20)</f>
        <v>11301</v>
      </c>
      <c r="G17" s="51">
        <f>(G18+G19+G20)</f>
        <v>2328729638</v>
      </c>
      <c r="H17" s="63"/>
      <c r="I17" s="58">
        <f>(I18+I19+I20)</f>
        <v>8882</v>
      </c>
      <c r="J17" s="51">
        <f>(J18+J19+J20)</f>
        <v>1946411584</v>
      </c>
      <c r="K17" s="59">
        <f t="shared" ref="K17:K23" si="0">(J17/I17)</f>
        <v>219141.13758162575</v>
      </c>
      <c r="L17" s="64"/>
      <c r="M17" s="59"/>
      <c r="N17" s="58">
        <f>(N18+N19+N20)</f>
        <v>50</v>
      </c>
      <c r="O17" s="58">
        <f>(O18+O19+O20)</f>
        <v>2321</v>
      </c>
      <c r="P17" s="51">
        <f>(P18+P19+P20)</f>
        <v>350243860</v>
      </c>
      <c r="Q17" s="59">
        <f t="shared" ref="Q17:Q19" si="1">(P17/N17)</f>
        <v>7004877.2000000002</v>
      </c>
      <c r="R17" s="65">
        <f t="shared" ref="R17:R19" si="2">(P17/O17)</f>
        <v>150902.13700990952</v>
      </c>
      <c r="S17"/>
      <c r="T17" s="2"/>
    </row>
    <row r="18" spans="1:20" ht="15.75" x14ac:dyDescent="0.25">
      <c r="A18" s="2"/>
      <c r="B18" s="8">
        <v>6</v>
      </c>
      <c r="C18" s="66" t="s">
        <v>71</v>
      </c>
      <c r="D18" s="48"/>
      <c r="E18" s="67">
        <f>(E27+E28+E36+E37)</f>
        <v>4593</v>
      </c>
      <c r="F18" s="67">
        <f>(F27+F28+F36+F37)</f>
        <v>5527</v>
      </c>
      <c r="G18" s="68">
        <f>(G27+G28+G36+G37)</f>
        <v>1135293705</v>
      </c>
      <c r="H18" s="69"/>
      <c r="I18" s="67">
        <f>(I27+I28+I36+I37)</f>
        <v>4559</v>
      </c>
      <c r="J18" s="68">
        <f>(J27+J28+J36+J37)</f>
        <v>958135359</v>
      </c>
      <c r="K18" s="54">
        <f t="shared" si="0"/>
        <v>210163.49177451196</v>
      </c>
      <c r="L18" s="70"/>
      <c r="M18" s="54"/>
      <c r="N18" s="67">
        <f>(N27+N28+N36+N37)</f>
        <v>16</v>
      </c>
      <c r="O18" s="67">
        <f>(O27+O28+O36+O37)</f>
        <v>932</v>
      </c>
      <c r="P18" s="68">
        <f>(P27+P28+P36+P37)</f>
        <v>174170168</v>
      </c>
      <c r="Q18" s="54">
        <f t="shared" si="1"/>
        <v>10885635.5</v>
      </c>
      <c r="R18" s="56">
        <f t="shared" si="2"/>
        <v>186877.8626609442</v>
      </c>
      <c r="S18"/>
      <c r="T18" s="2"/>
    </row>
    <row r="19" spans="1:20" ht="15.75" x14ac:dyDescent="0.25">
      <c r="A19" s="2"/>
      <c r="B19" s="8">
        <v>7</v>
      </c>
      <c r="C19" s="66" t="s">
        <v>72</v>
      </c>
      <c r="D19" s="48"/>
      <c r="E19" s="67">
        <f>(E29+E30+E31+E35+E40+E41+E42+E55+E59)</f>
        <v>4085</v>
      </c>
      <c r="F19" s="67">
        <f>(F29+F30+F31+F35+F40+F41+F42+F55+F59)</f>
        <v>5477</v>
      </c>
      <c r="G19" s="68">
        <f>(G29+G30+G31+G35+G40+G41+G42+G55+G59)</f>
        <v>1128480905</v>
      </c>
      <c r="H19" s="69"/>
      <c r="I19" s="67">
        <f>(I29+I30+I31+I35+I40+I41+I42+I55+I59)</f>
        <v>4028</v>
      </c>
      <c r="J19" s="68">
        <f>(J29+J30+J31+J35+J40+J41+J42+J55+J59)</f>
        <v>923676047</v>
      </c>
      <c r="K19" s="54">
        <f t="shared" si="0"/>
        <v>229313.81504468719</v>
      </c>
      <c r="L19" s="70"/>
      <c r="M19" s="54"/>
      <c r="N19" s="67">
        <f>(N29+N30+N31+N35+N40+N41+N42+N55+N59)</f>
        <v>34</v>
      </c>
      <c r="O19" s="67">
        <f>(O29+O30+O31+O35+O40+O41+O42+O55+O59)</f>
        <v>1389</v>
      </c>
      <c r="P19" s="68">
        <f>(P29+P30+P31+P35+P40+P41+P42+P55+P59)</f>
        <v>176073692</v>
      </c>
      <c r="Q19" s="54">
        <f t="shared" si="1"/>
        <v>5178638</v>
      </c>
      <c r="R19" s="56">
        <f t="shared" si="2"/>
        <v>126762.91720662348</v>
      </c>
      <c r="S19"/>
      <c r="T19" s="2"/>
    </row>
    <row r="20" spans="1:20" ht="15.75" x14ac:dyDescent="0.25">
      <c r="A20" s="2"/>
      <c r="B20" s="8">
        <v>8</v>
      </c>
      <c r="C20" s="66" t="s">
        <v>73</v>
      </c>
      <c r="D20" s="48"/>
      <c r="E20" s="67">
        <f>(E49+E66)</f>
        <v>296</v>
      </c>
      <c r="F20" s="67">
        <f>(F49+F66)</f>
        <v>297</v>
      </c>
      <c r="G20" s="68">
        <f>(G49+G66)</f>
        <v>64955028</v>
      </c>
      <c r="H20" s="53"/>
      <c r="I20" s="67">
        <f>(I49+I66)</f>
        <v>295</v>
      </c>
      <c r="J20" s="68">
        <f>(J49+J66)</f>
        <v>64600178</v>
      </c>
      <c r="K20" s="54">
        <f t="shared" si="0"/>
        <v>218983.65423728814</v>
      </c>
      <c r="L20" s="54"/>
      <c r="M20" s="54"/>
      <c r="N20" s="67"/>
      <c r="O20" s="67"/>
      <c r="P20" s="68"/>
      <c r="Q20" s="54"/>
      <c r="R20" s="56"/>
      <c r="S20"/>
      <c r="T20" s="2"/>
    </row>
    <row r="21" spans="1:20" ht="15.75" x14ac:dyDescent="0.25">
      <c r="A21" s="2"/>
      <c r="B21" s="8">
        <v>9</v>
      </c>
      <c r="C21" s="71" t="s">
        <v>40</v>
      </c>
      <c r="D21" s="48"/>
      <c r="E21" s="58">
        <f>(E22+E23)</f>
        <v>197</v>
      </c>
      <c r="F21" s="58">
        <f>(F22+F23)</f>
        <v>1184</v>
      </c>
      <c r="G21" s="51">
        <f>(G22+G23)</f>
        <v>200390561</v>
      </c>
      <c r="H21" s="72"/>
      <c r="I21" s="58">
        <f>(I22+I23)</f>
        <v>189</v>
      </c>
      <c r="J21" s="51">
        <f>(J22+J23)</f>
        <v>51463991</v>
      </c>
      <c r="K21" s="59">
        <f t="shared" si="0"/>
        <v>272296.24867724866</v>
      </c>
      <c r="L21" s="59"/>
      <c r="M21" s="59"/>
      <c r="N21" s="58">
        <f>(N22+N23)</f>
        <v>7</v>
      </c>
      <c r="O21" s="58">
        <f>(O22+O23)</f>
        <v>993</v>
      </c>
      <c r="P21" s="51">
        <f>(P22+P23)</f>
        <v>148801570</v>
      </c>
      <c r="Q21" s="59">
        <f t="shared" ref="Q21:Q23" si="3">(P21/N21)</f>
        <v>21257367.142857142</v>
      </c>
      <c r="R21" s="65">
        <f t="shared" ref="R21:R23" si="4">(P21/O21)</f>
        <v>149850.52366565962</v>
      </c>
      <c r="S21"/>
      <c r="T21" s="2"/>
    </row>
    <row r="22" spans="1:20" ht="15.75" x14ac:dyDescent="0.25">
      <c r="A22" s="2"/>
      <c r="B22" s="8">
        <v>10</v>
      </c>
      <c r="C22" s="66" t="s">
        <v>66</v>
      </c>
      <c r="D22" s="48"/>
      <c r="E22" s="67">
        <f>(E32)</f>
        <v>60</v>
      </c>
      <c r="F22" s="67">
        <f>(F32)</f>
        <v>1041</v>
      </c>
      <c r="G22" s="68">
        <f>(G32)</f>
        <v>156907070</v>
      </c>
      <c r="H22" s="53"/>
      <c r="I22" s="67">
        <f>(I32)</f>
        <v>54</v>
      </c>
      <c r="J22" s="68">
        <f>(J32)</f>
        <v>8915500</v>
      </c>
      <c r="K22" s="54">
        <f t="shared" si="0"/>
        <v>165101.85185185185</v>
      </c>
      <c r="L22" s="54"/>
      <c r="M22" s="54"/>
      <c r="N22" s="67">
        <f>(N32)</f>
        <v>6</v>
      </c>
      <c r="O22" s="67">
        <f>(O32)</f>
        <v>987</v>
      </c>
      <c r="P22" s="68">
        <f>(P32)</f>
        <v>147991570</v>
      </c>
      <c r="Q22" s="54">
        <f t="shared" si="3"/>
        <v>24665261.666666668</v>
      </c>
      <c r="R22" s="56">
        <f t="shared" si="4"/>
        <v>149940.8004052685</v>
      </c>
      <c r="S22"/>
      <c r="T22" s="2"/>
    </row>
    <row r="23" spans="1:20" ht="15.75" x14ac:dyDescent="0.25">
      <c r="A23" s="2"/>
      <c r="B23" s="8">
        <v>11</v>
      </c>
      <c r="C23" s="66" t="s">
        <v>67</v>
      </c>
      <c r="D23" s="48"/>
      <c r="E23" s="73">
        <f>(E48+E57+E61+E65+E68)</f>
        <v>137</v>
      </c>
      <c r="F23" s="73">
        <f>(F48+F57+F61+F65+F68)</f>
        <v>143</v>
      </c>
      <c r="G23" s="54">
        <f>(G48+G57+G61+G65+G68)</f>
        <v>43483491</v>
      </c>
      <c r="H23" s="74"/>
      <c r="I23" s="73">
        <f>(I48+I57+I61+I65+I68)</f>
        <v>135</v>
      </c>
      <c r="J23" s="54">
        <f>(J48+J57+J61+J65+J68)</f>
        <v>42548491</v>
      </c>
      <c r="K23" s="54">
        <f t="shared" si="0"/>
        <v>315174.00740740739</v>
      </c>
      <c r="L23" s="75"/>
      <c r="M23" s="54"/>
      <c r="N23" s="73">
        <f>(N48+N57+N61+N65+N68)</f>
        <v>1</v>
      </c>
      <c r="O23" s="73">
        <f>(O48+O57+O61+O65+O68)</f>
        <v>6</v>
      </c>
      <c r="P23" s="54">
        <f>(P48+P57+P61+P65+P68)</f>
        <v>810000</v>
      </c>
      <c r="Q23" s="54">
        <f t="shared" si="3"/>
        <v>810000</v>
      </c>
      <c r="R23" s="56">
        <f t="shared" si="4"/>
        <v>135000</v>
      </c>
      <c r="S23"/>
      <c r="T23" s="2"/>
    </row>
    <row r="24" spans="1:20" ht="15.75" x14ac:dyDescent="0.25">
      <c r="A24" s="2"/>
      <c r="B24" s="8">
        <v>12</v>
      </c>
      <c r="C24" s="34"/>
      <c r="D24" s="48"/>
      <c r="E24" s="74"/>
      <c r="F24" s="74"/>
      <c r="G24" s="75"/>
      <c r="H24" s="74"/>
      <c r="I24" s="74"/>
      <c r="J24" s="75"/>
      <c r="K24" s="54"/>
      <c r="L24" s="76"/>
      <c r="M24" s="74"/>
      <c r="N24" s="74"/>
      <c r="O24" s="74"/>
      <c r="P24" s="75"/>
      <c r="Q24" s="54"/>
      <c r="R24" s="56"/>
      <c r="S24"/>
      <c r="T24" s="2"/>
    </row>
    <row r="25" spans="1:20" ht="15.75" x14ac:dyDescent="0.25">
      <c r="A25" s="2"/>
      <c r="B25" s="8">
        <v>13</v>
      </c>
      <c r="C25" s="34"/>
      <c r="D25" s="48"/>
      <c r="E25" s="53"/>
      <c r="F25" s="53"/>
      <c r="G25" s="54"/>
      <c r="H25" s="53"/>
      <c r="I25" s="53"/>
      <c r="J25" s="54"/>
      <c r="K25" s="54"/>
      <c r="L25" s="77"/>
      <c r="M25" s="53"/>
      <c r="N25" s="53"/>
      <c r="O25" s="53"/>
      <c r="P25" s="54"/>
      <c r="Q25" s="54"/>
      <c r="R25" s="56"/>
      <c r="S25"/>
      <c r="T25" s="2"/>
    </row>
    <row r="26" spans="1:20" ht="15.75" x14ac:dyDescent="0.25">
      <c r="A26" s="2"/>
      <c r="B26" s="8">
        <v>14</v>
      </c>
      <c r="C26" s="57" t="s">
        <v>14</v>
      </c>
      <c r="D26" s="48"/>
      <c r="E26" s="78">
        <f>SUM(E27:E32)</f>
        <v>3781</v>
      </c>
      <c r="F26" s="78">
        <f>SUM(F27:F32)</f>
        <v>6177</v>
      </c>
      <c r="G26" s="79">
        <f>SUM(G27:G32)</f>
        <v>1119425906</v>
      </c>
      <c r="H26" s="78"/>
      <c r="I26" s="78">
        <f>SUM(I27:I32)</f>
        <v>3755</v>
      </c>
      <c r="J26" s="79">
        <f>SUM(J27:J32)</f>
        <v>758047326</v>
      </c>
      <c r="K26" s="54">
        <f t="shared" ref="K26:K32" si="5">(J26/I26)</f>
        <v>201876.7845539281</v>
      </c>
      <c r="L26" s="77"/>
      <c r="M26" s="53"/>
      <c r="N26" s="53">
        <f>SUM(N27:N32)</f>
        <v>23</v>
      </c>
      <c r="O26" s="53">
        <f>SUM(O27:O32)</f>
        <v>2416</v>
      </c>
      <c r="P26" s="54">
        <f>SUM(P27:P32)</f>
        <v>360431570</v>
      </c>
      <c r="Q26" s="54">
        <f t="shared" ref="Q26" si="6">(P26/N26)</f>
        <v>15670937.826086957</v>
      </c>
      <c r="R26" s="56">
        <f t="shared" ref="R26" si="7">(P26/O26)</f>
        <v>149185.25248344371</v>
      </c>
      <c r="S26"/>
      <c r="T26" s="2"/>
    </row>
    <row r="27" spans="1:20" ht="15.75" x14ac:dyDescent="0.25">
      <c r="A27" s="2"/>
      <c r="B27" s="8">
        <v>15</v>
      </c>
      <c r="C27" s="22" t="s">
        <v>15</v>
      </c>
      <c r="D27" s="48"/>
      <c r="E27" s="78">
        <v>1536</v>
      </c>
      <c r="F27" s="78">
        <v>1536</v>
      </c>
      <c r="G27" s="79">
        <v>258749246</v>
      </c>
      <c r="H27" s="78"/>
      <c r="I27" s="78">
        <v>1536</v>
      </c>
      <c r="J27" s="79">
        <v>258749246</v>
      </c>
      <c r="K27" s="54">
        <f t="shared" si="5"/>
        <v>168456.54036458334</v>
      </c>
      <c r="L27" s="80">
        <v>15</v>
      </c>
      <c r="M27" s="78"/>
      <c r="N27" s="78">
        <v>0</v>
      </c>
      <c r="O27" s="78">
        <v>0</v>
      </c>
      <c r="P27" s="79">
        <v>0</v>
      </c>
      <c r="Q27" s="54"/>
      <c r="R27" s="56"/>
      <c r="S27"/>
      <c r="T27" s="2"/>
    </row>
    <row r="28" spans="1:20" ht="15.75" x14ac:dyDescent="0.25">
      <c r="A28" s="2"/>
      <c r="B28" s="8">
        <v>16</v>
      </c>
      <c r="C28" s="22" t="s">
        <v>16</v>
      </c>
      <c r="D28" s="48"/>
      <c r="E28" s="78">
        <v>796</v>
      </c>
      <c r="F28" s="78">
        <v>1326</v>
      </c>
      <c r="G28" s="79">
        <v>273167383</v>
      </c>
      <c r="H28" s="78"/>
      <c r="I28" s="78">
        <v>786</v>
      </c>
      <c r="J28" s="79">
        <v>175237383</v>
      </c>
      <c r="K28" s="54">
        <f t="shared" si="5"/>
        <v>222948.32442748093</v>
      </c>
      <c r="L28" s="80">
        <v>10</v>
      </c>
      <c r="M28" s="78"/>
      <c r="N28" s="78">
        <v>8</v>
      </c>
      <c r="O28" s="78">
        <v>536</v>
      </c>
      <c r="P28" s="79">
        <v>97490000</v>
      </c>
      <c r="Q28" s="54">
        <f t="shared" ref="Q28:Q29" si="8">(P28/N28)</f>
        <v>12186250</v>
      </c>
      <c r="R28" s="56">
        <f t="shared" ref="R28:R29" si="9">(P28/O28)</f>
        <v>181884.32835820896</v>
      </c>
      <c r="S28"/>
      <c r="T28" s="2"/>
    </row>
    <row r="29" spans="1:20" ht="15.75" x14ac:dyDescent="0.25">
      <c r="A29" s="2"/>
      <c r="B29" s="8">
        <v>17</v>
      </c>
      <c r="C29" s="22" t="s">
        <v>17</v>
      </c>
      <c r="D29" s="48"/>
      <c r="E29" s="78">
        <v>203</v>
      </c>
      <c r="F29" s="78">
        <v>312</v>
      </c>
      <c r="G29" s="79">
        <v>74257910</v>
      </c>
      <c r="H29" s="78"/>
      <c r="I29" s="78">
        <v>201</v>
      </c>
      <c r="J29" s="79">
        <v>55250900</v>
      </c>
      <c r="K29" s="54">
        <f t="shared" si="5"/>
        <v>274880.09950248757</v>
      </c>
      <c r="L29" s="80">
        <v>2</v>
      </c>
      <c r="M29" s="78"/>
      <c r="N29" s="78">
        <v>1</v>
      </c>
      <c r="O29" s="78">
        <v>109</v>
      </c>
      <c r="P29" s="79">
        <v>18500000</v>
      </c>
      <c r="Q29" s="54">
        <f t="shared" si="8"/>
        <v>18500000</v>
      </c>
      <c r="R29" s="56">
        <f t="shared" si="9"/>
        <v>169724.77064220182</v>
      </c>
      <c r="S29"/>
      <c r="T29" s="2"/>
    </row>
    <row r="30" spans="1:20" ht="15.75" x14ac:dyDescent="0.25">
      <c r="A30" s="2"/>
      <c r="B30" s="8">
        <v>18</v>
      </c>
      <c r="C30" s="22" t="s">
        <v>18</v>
      </c>
      <c r="D30" s="48"/>
      <c r="E30" s="78">
        <v>590</v>
      </c>
      <c r="F30" s="78">
        <v>590</v>
      </c>
      <c r="G30" s="79">
        <v>116760653</v>
      </c>
      <c r="H30" s="78"/>
      <c r="I30" s="78">
        <v>590</v>
      </c>
      <c r="J30" s="79">
        <v>116760653</v>
      </c>
      <c r="K30" s="54">
        <f t="shared" si="5"/>
        <v>197899.41186440678</v>
      </c>
      <c r="L30" s="80">
        <v>14</v>
      </c>
      <c r="M30" s="78"/>
      <c r="N30" s="78">
        <v>0</v>
      </c>
      <c r="O30" s="78">
        <v>0</v>
      </c>
      <c r="P30" s="79">
        <v>0</v>
      </c>
      <c r="Q30" s="54"/>
      <c r="R30" s="56"/>
      <c r="S30"/>
      <c r="T30" s="2"/>
    </row>
    <row r="31" spans="1:20" ht="15.75" x14ac:dyDescent="0.25">
      <c r="A31" s="2"/>
      <c r="B31" s="8">
        <v>19</v>
      </c>
      <c r="C31" s="22" t="s">
        <v>19</v>
      </c>
      <c r="D31" s="48"/>
      <c r="E31" s="78">
        <v>596</v>
      </c>
      <c r="F31" s="78">
        <v>1372</v>
      </c>
      <c r="G31" s="79">
        <v>239583644</v>
      </c>
      <c r="H31" s="78"/>
      <c r="I31" s="78">
        <v>588</v>
      </c>
      <c r="J31" s="79">
        <v>143133644</v>
      </c>
      <c r="K31" s="54">
        <f t="shared" si="5"/>
        <v>243424.56462585033</v>
      </c>
      <c r="L31" s="80">
        <v>5</v>
      </c>
      <c r="M31" s="78"/>
      <c r="N31" s="78">
        <v>8</v>
      </c>
      <c r="O31" s="78">
        <v>784</v>
      </c>
      <c r="P31" s="79">
        <v>96450000</v>
      </c>
      <c r="Q31" s="54">
        <f t="shared" ref="Q31:Q32" si="10">(P31/N31)</f>
        <v>12056250</v>
      </c>
      <c r="R31" s="56">
        <f t="shared" ref="R31:R32" si="11">(P31/O31)</f>
        <v>123022.95918367348</v>
      </c>
      <c r="S31"/>
      <c r="T31" s="2"/>
    </row>
    <row r="32" spans="1:20" ht="15.75" x14ac:dyDescent="0.25">
      <c r="A32" s="2"/>
      <c r="B32" s="8">
        <v>20</v>
      </c>
      <c r="C32" s="22" t="s">
        <v>20</v>
      </c>
      <c r="D32" s="48"/>
      <c r="E32" s="78">
        <v>60</v>
      </c>
      <c r="F32" s="78">
        <v>1041</v>
      </c>
      <c r="G32" s="79">
        <v>156907070</v>
      </c>
      <c r="H32" s="78"/>
      <c r="I32" s="78">
        <v>54</v>
      </c>
      <c r="J32" s="79">
        <v>8915500</v>
      </c>
      <c r="K32" s="54">
        <f t="shared" si="5"/>
        <v>165101.85185185185</v>
      </c>
      <c r="L32" s="80">
        <v>16</v>
      </c>
      <c r="M32" s="78"/>
      <c r="N32" s="78">
        <v>6</v>
      </c>
      <c r="O32" s="78">
        <v>987</v>
      </c>
      <c r="P32" s="79">
        <v>147991570</v>
      </c>
      <c r="Q32" s="54">
        <f t="shared" si="10"/>
        <v>24665261.666666668</v>
      </c>
      <c r="R32" s="56">
        <f t="shared" si="11"/>
        <v>149940.8004052685</v>
      </c>
      <c r="S32"/>
      <c r="T32" s="2"/>
    </row>
    <row r="33" spans="1:20" ht="15.75" x14ac:dyDescent="0.25">
      <c r="A33" s="2"/>
      <c r="B33" s="8">
        <v>21</v>
      </c>
      <c r="C33" s="44"/>
      <c r="D33" s="48"/>
      <c r="E33" s="53"/>
      <c r="F33" s="53"/>
      <c r="G33" s="54"/>
      <c r="H33" s="53"/>
      <c r="I33" s="53"/>
      <c r="J33" s="54"/>
      <c r="K33" s="79"/>
      <c r="L33" s="80"/>
      <c r="M33" s="78"/>
      <c r="N33" s="78"/>
      <c r="O33" s="78"/>
      <c r="P33" s="79"/>
      <c r="Q33" s="54"/>
      <c r="R33" s="56"/>
      <c r="S33"/>
      <c r="T33" s="2"/>
    </row>
    <row r="34" spans="1:20" ht="15.75" x14ac:dyDescent="0.25">
      <c r="A34" s="2"/>
      <c r="B34" s="8">
        <v>22</v>
      </c>
      <c r="C34" s="57" t="s">
        <v>21</v>
      </c>
      <c r="D34" s="48"/>
      <c r="E34" s="78">
        <f>SUM(E35:E37)</f>
        <v>3327</v>
      </c>
      <c r="F34" s="78">
        <f>SUM(F35:F37)</f>
        <v>4078</v>
      </c>
      <c r="G34" s="79">
        <f>SUM(G35:G37)</f>
        <v>946271518</v>
      </c>
      <c r="H34" s="78"/>
      <c r="I34" s="78">
        <f>SUM(I35:I37)</f>
        <v>3274</v>
      </c>
      <c r="J34" s="79">
        <f>SUM(J35:J37)</f>
        <v>792259674</v>
      </c>
      <c r="K34" s="54">
        <f>(J34/I34)</f>
        <v>241985.23946243129</v>
      </c>
      <c r="L34" s="80"/>
      <c r="M34" s="78"/>
      <c r="N34" s="78">
        <f>SUM(N35:N37)</f>
        <v>15</v>
      </c>
      <c r="O34" s="78">
        <f>SUM(O35:O37)</f>
        <v>714</v>
      </c>
      <c r="P34" s="79">
        <f>SUM(P35:P37)</f>
        <v>123239510</v>
      </c>
      <c r="Q34" s="54">
        <f t="shared" ref="Q34:Q37" si="12">(P34/N34)</f>
        <v>8215967.333333333</v>
      </c>
      <c r="R34" s="56">
        <f t="shared" ref="R34:R37" si="13">(P34/O34)</f>
        <v>172604.35574229693</v>
      </c>
      <c r="S34"/>
      <c r="T34" s="2"/>
    </row>
    <row r="35" spans="1:20" ht="15.75" x14ac:dyDescent="0.25">
      <c r="A35" s="2"/>
      <c r="B35" s="8">
        <v>23</v>
      </c>
      <c r="C35" s="22" t="s">
        <v>22</v>
      </c>
      <c r="D35" s="48"/>
      <c r="E35" s="78">
        <v>1066</v>
      </c>
      <c r="F35" s="78">
        <v>1413</v>
      </c>
      <c r="G35" s="79">
        <v>342894442</v>
      </c>
      <c r="H35" s="78"/>
      <c r="I35" s="78">
        <v>1037</v>
      </c>
      <c r="J35" s="79">
        <v>268110944</v>
      </c>
      <c r="K35" s="54">
        <f>(J35/I35)</f>
        <v>258544.78688524591</v>
      </c>
      <c r="L35" s="80">
        <v>3</v>
      </c>
      <c r="M35" s="78"/>
      <c r="N35" s="78">
        <v>7</v>
      </c>
      <c r="O35" s="78">
        <v>318</v>
      </c>
      <c r="P35" s="79">
        <v>46559342</v>
      </c>
      <c r="Q35" s="54">
        <f t="shared" si="12"/>
        <v>6651334.5714285718</v>
      </c>
      <c r="R35" s="56">
        <f t="shared" si="13"/>
        <v>146413.02515723271</v>
      </c>
      <c r="S35"/>
      <c r="T35" s="2"/>
    </row>
    <row r="36" spans="1:20" ht="15.75" x14ac:dyDescent="0.25">
      <c r="A36" s="2"/>
      <c r="B36" s="8">
        <v>24</v>
      </c>
      <c r="C36" s="22" t="s">
        <v>23</v>
      </c>
      <c r="D36" s="48"/>
      <c r="E36" s="78">
        <v>747</v>
      </c>
      <c r="F36" s="78">
        <v>1055</v>
      </c>
      <c r="G36" s="79">
        <v>226420019</v>
      </c>
      <c r="H36" s="78"/>
      <c r="I36" s="78">
        <v>729</v>
      </c>
      <c r="J36" s="79">
        <v>169353352</v>
      </c>
      <c r="K36" s="54">
        <f>(J36/I36)</f>
        <v>232309.12482853222</v>
      </c>
      <c r="L36" s="80">
        <v>9</v>
      </c>
      <c r="M36" s="78"/>
      <c r="N36" s="78">
        <v>5</v>
      </c>
      <c r="O36" s="78">
        <v>300</v>
      </c>
      <c r="P36" s="79">
        <v>55250000</v>
      </c>
      <c r="Q36" s="54">
        <f t="shared" si="12"/>
        <v>11050000</v>
      </c>
      <c r="R36" s="56">
        <f t="shared" si="13"/>
        <v>184166.66666666666</v>
      </c>
      <c r="S36"/>
      <c r="T36" s="2"/>
    </row>
    <row r="37" spans="1:20" ht="15.75" x14ac:dyDescent="0.25">
      <c r="A37" s="2"/>
      <c r="B37" s="8">
        <v>25</v>
      </c>
      <c r="C37" s="22" t="s">
        <v>24</v>
      </c>
      <c r="D37" s="48"/>
      <c r="E37" s="78">
        <v>1514</v>
      </c>
      <c r="F37" s="78">
        <v>1610</v>
      </c>
      <c r="G37" s="79">
        <v>376957057</v>
      </c>
      <c r="H37" s="78"/>
      <c r="I37" s="78">
        <v>1508</v>
      </c>
      <c r="J37" s="79">
        <v>354795378</v>
      </c>
      <c r="K37" s="54">
        <f>(J37/I37)</f>
        <v>235275.44960212201</v>
      </c>
      <c r="L37" s="80">
        <v>6</v>
      </c>
      <c r="M37" s="78"/>
      <c r="N37" s="78">
        <v>3</v>
      </c>
      <c r="O37" s="78">
        <v>96</v>
      </c>
      <c r="P37" s="79">
        <v>21430168</v>
      </c>
      <c r="Q37" s="54">
        <f t="shared" si="12"/>
        <v>7143389.333333333</v>
      </c>
      <c r="R37" s="56">
        <f t="shared" si="13"/>
        <v>223230.91666666666</v>
      </c>
      <c r="S37"/>
      <c r="T37" s="2"/>
    </row>
    <row r="38" spans="1:20" ht="15.75" x14ac:dyDescent="0.25">
      <c r="A38" s="2"/>
      <c r="B38" s="8">
        <v>26</v>
      </c>
      <c r="C38" s="44"/>
      <c r="D38" s="48"/>
      <c r="E38" s="53"/>
      <c r="F38" s="53"/>
      <c r="G38" s="54"/>
      <c r="H38" s="53"/>
      <c r="I38" s="53"/>
      <c r="J38" s="54"/>
      <c r="K38" s="79"/>
      <c r="L38" s="80"/>
      <c r="M38" s="78"/>
      <c r="N38" s="53"/>
      <c r="O38" s="53"/>
      <c r="P38" s="54"/>
      <c r="Q38" s="54"/>
      <c r="R38" s="56"/>
      <c r="S38"/>
      <c r="T38" s="2"/>
    </row>
    <row r="39" spans="1:20" ht="15.75" x14ac:dyDescent="0.25">
      <c r="A39" s="2"/>
      <c r="B39" s="8">
        <v>27</v>
      </c>
      <c r="C39" s="57" t="s">
        <v>25</v>
      </c>
      <c r="D39" s="48"/>
      <c r="E39" s="78">
        <f>SUM(E40:E42)</f>
        <v>1375</v>
      </c>
      <c r="F39" s="78">
        <f>SUM(F40:F42)</f>
        <v>1475</v>
      </c>
      <c r="G39" s="79">
        <f>SUM(G40:G42)</f>
        <v>290667840</v>
      </c>
      <c r="H39" s="78"/>
      <c r="I39" s="78">
        <f>SUM(I40:I42)</f>
        <v>1367</v>
      </c>
      <c r="J39" s="79">
        <f>SUM(J40:J42)</f>
        <v>285317344</v>
      </c>
      <c r="K39" s="54">
        <f>(J39/I39)</f>
        <v>208717.88149231893</v>
      </c>
      <c r="L39" s="80"/>
      <c r="M39" s="78"/>
      <c r="N39" s="78">
        <f>SUM(N40:N42)</f>
        <v>8</v>
      </c>
      <c r="O39" s="78">
        <f>SUM(O40:O42)</f>
        <v>108</v>
      </c>
      <c r="P39" s="79">
        <f>SUM(P40:P42)</f>
        <v>5350496</v>
      </c>
      <c r="Q39" s="54">
        <f t="shared" ref="Q39" si="14">(P39/N39)</f>
        <v>668812</v>
      </c>
      <c r="R39" s="56">
        <f t="shared" ref="R39" si="15">(P39/O39)</f>
        <v>49541.629629629628</v>
      </c>
      <c r="S39"/>
      <c r="T39" s="2"/>
    </row>
    <row r="40" spans="1:20" ht="15.75" x14ac:dyDescent="0.25">
      <c r="A40" s="2"/>
      <c r="B40" s="8">
        <v>28</v>
      </c>
      <c r="C40" s="22" t="s">
        <v>26</v>
      </c>
      <c r="D40" s="48"/>
      <c r="E40" s="78">
        <v>126</v>
      </c>
      <c r="F40" s="78">
        <v>126</v>
      </c>
      <c r="G40" s="79">
        <v>29560186</v>
      </c>
      <c r="H40" s="78"/>
      <c r="I40" s="78">
        <v>126</v>
      </c>
      <c r="J40" s="79">
        <v>29560186</v>
      </c>
      <c r="K40" s="54">
        <f>(J40/I40)</f>
        <v>234604.6507936508</v>
      </c>
      <c r="L40" s="80">
        <v>7</v>
      </c>
      <c r="M40" s="78"/>
      <c r="N40" s="78">
        <v>0</v>
      </c>
      <c r="O40" s="78">
        <v>0</v>
      </c>
      <c r="P40" s="79">
        <v>0</v>
      </c>
      <c r="Q40" s="54"/>
      <c r="R40" s="56"/>
      <c r="S40"/>
      <c r="T40" s="2"/>
    </row>
    <row r="41" spans="1:20" ht="15.75" x14ac:dyDescent="0.25">
      <c r="A41" s="2"/>
      <c r="B41" s="8">
        <v>29</v>
      </c>
      <c r="C41" s="22" t="s">
        <v>27</v>
      </c>
      <c r="D41" s="48"/>
      <c r="E41" s="78">
        <v>523</v>
      </c>
      <c r="F41" s="78">
        <v>569</v>
      </c>
      <c r="G41" s="79">
        <v>114153765</v>
      </c>
      <c r="H41" s="78"/>
      <c r="I41" s="78">
        <v>521</v>
      </c>
      <c r="J41" s="79">
        <v>109985823</v>
      </c>
      <c r="K41" s="54">
        <f>(J41/I41)</f>
        <v>211105.22648752399</v>
      </c>
      <c r="L41" s="80">
        <v>12</v>
      </c>
      <c r="M41" s="78"/>
      <c r="N41" s="78">
        <v>2</v>
      </c>
      <c r="O41" s="78">
        <v>48</v>
      </c>
      <c r="P41" s="79">
        <v>4167942</v>
      </c>
      <c r="Q41" s="54">
        <f t="shared" ref="Q41:Q42" si="16">(P41/N41)</f>
        <v>2083971</v>
      </c>
      <c r="R41" s="56">
        <f t="shared" ref="R41:R42" si="17">(P41/O41)</f>
        <v>86832.125</v>
      </c>
      <c r="S41"/>
      <c r="T41" s="2"/>
    </row>
    <row r="42" spans="1:20" ht="15.75" x14ac:dyDescent="0.25">
      <c r="A42" s="2"/>
      <c r="B42" s="8">
        <v>30</v>
      </c>
      <c r="C42" s="22" t="s">
        <v>28</v>
      </c>
      <c r="D42" s="48"/>
      <c r="E42" s="78">
        <v>726</v>
      </c>
      <c r="F42" s="78">
        <v>780</v>
      </c>
      <c r="G42" s="79">
        <v>146953889</v>
      </c>
      <c r="H42" s="78"/>
      <c r="I42" s="78">
        <v>720</v>
      </c>
      <c r="J42" s="79">
        <v>145771335</v>
      </c>
      <c r="K42" s="54">
        <f>(J42/I42)</f>
        <v>202460.1875</v>
      </c>
      <c r="L42" s="80">
        <v>13</v>
      </c>
      <c r="M42" s="78"/>
      <c r="N42" s="78">
        <v>6</v>
      </c>
      <c r="O42" s="78">
        <v>60</v>
      </c>
      <c r="P42" s="79">
        <v>1182554</v>
      </c>
      <c r="Q42" s="54">
        <f t="shared" si="16"/>
        <v>197092.33333333334</v>
      </c>
      <c r="R42" s="56">
        <f t="shared" si="17"/>
        <v>19709.233333333334</v>
      </c>
      <c r="S42"/>
      <c r="T42" s="2"/>
    </row>
    <row r="43" spans="1:20" ht="15.75" x14ac:dyDescent="0.25">
      <c r="A43" s="2"/>
      <c r="B43" s="8">
        <v>31</v>
      </c>
      <c r="C43" s="22"/>
      <c r="D43" s="48"/>
      <c r="E43" s="53"/>
      <c r="F43" s="53"/>
      <c r="G43" s="54"/>
      <c r="H43" s="53"/>
      <c r="I43" s="53"/>
      <c r="J43" s="54"/>
      <c r="K43" s="79"/>
      <c r="L43" s="80"/>
      <c r="M43" s="78"/>
      <c r="N43" s="53"/>
      <c r="O43" s="53"/>
      <c r="P43" s="54"/>
      <c r="Q43" s="54"/>
      <c r="R43" s="56"/>
      <c r="S43"/>
      <c r="T43" s="2"/>
    </row>
    <row r="44" spans="1:20" ht="15.75" x14ac:dyDescent="0.25">
      <c r="A44" s="2"/>
      <c r="B44" s="8">
        <v>32</v>
      </c>
      <c r="C44" s="57" t="s">
        <v>37</v>
      </c>
      <c r="D44" s="48"/>
      <c r="E44" s="78"/>
      <c r="F44" s="78"/>
      <c r="G44" s="79"/>
      <c r="H44" s="78"/>
      <c r="I44" s="78"/>
      <c r="J44" s="79"/>
      <c r="K44" s="79"/>
      <c r="L44" s="80"/>
      <c r="M44" s="78"/>
      <c r="N44" s="78"/>
      <c r="O44" s="78"/>
      <c r="P44" s="79"/>
      <c r="Q44" s="54"/>
      <c r="R44" s="56"/>
      <c r="S44"/>
      <c r="T44" s="2"/>
    </row>
    <row r="45" spans="1:20" ht="15.75" x14ac:dyDescent="0.25">
      <c r="A45" s="2"/>
      <c r="B45" s="8">
        <v>33</v>
      </c>
      <c r="C45" s="22" t="s">
        <v>41</v>
      </c>
      <c r="D45" s="48"/>
      <c r="E45" s="78"/>
      <c r="F45" s="78"/>
      <c r="G45" s="79"/>
      <c r="H45" s="78"/>
      <c r="I45" s="78"/>
      <c r="J45" s="79"/>
      <c r="K45" s="79"/>
      <c r="L45" s="80"/>
      <c r="M45" s="78"/>
      <c r="N45" s="78"/>
      <c r="O45" s="78"/>
      <c r="P45" s="79"/>
      <c r="Q45" s="54"/>
      <c r="R45" s="56"/>
      <c r="S45"/>
      <c r="T45" s="2"/>
    </row>
    <row r="46" spans="1:20" ht="15.75" x14ac:dyDescent="0.25">
      <c r="A46" s="2"/>
      <c r="B46" s="8">
        <v>34</v>
      </c>
      <c r="C46" s="81" t="s">
        <v>52</v>
      </c>
      <c r="D46" s="48"/>
      <c r="E46" s="78"/>
      <c r="F46" s="78"/>
      <c r="G46" s="79"/>
      <c r="H46" s="78"/>
      <c r="I46" s="78"/>
      <c r="J46" s="79"/>
      <c r="K46" s="79"/>
      <c r="L46" s="80"/>
      <c r="M46" s="78"/>
      <c r="N46" s="78"/>
      <c r="O46" s="78"/>
      <c r="P46" s="79"/>
      <c r="Q46" s="54"/>
      <c r="R46" s="56"/>
      <c r="S46"/>
      <c r="T46" s="2"/>
    </row>
    <row r="47" spans="1:20" ht="15.75" x14ac:dyDescent="0.25">
      <c r="A47" s="2"/>
      <c r="B47" s="8">
        <v>35</v>
      </c>
      <c r="C47" s="81" t="s">
        <v>53</v>
      </c>
      <c r="D47" s="48"/>
      <c r="E47" s="78"/>
      <c r="F47" s="78"/>
      <c r="G47" s="79"/>
      <c r="H47" s="78"/>
      <c r="I47" s="78"/>
      <c r="J47" s="79"/>
      <c r="K47" s="79"/>
      <c r="L47" s="80"/>
      <c r="M47" s="78"/>
      <c r="N47" s="78"/>
      <c r="O47" s="78"/>
      <c r="P47" s="79"/>
      <c r="Q47" s="54"/>
      <c r="R47" s="56"/>
      <c r="S47"/>
      <c r="T47" s="2"/>
    </row>
    <row r="48" spans="1:20" ht="15.75" x14ac:dyDescent="0.25">
      <c r="B48" s="8">
        <v>36</v>
      </c>
      <c r="C48" s="22" t="s">
        <v>29</v>
      </c>
      <c r="D48" s="48"/>
      <c r="E48" s="78">
        <v>65</v>
      </c>
      <c r="F48" s="78">
        <v>65</v>
      </c>
      <c r="G48" s="79">
        <v>25317303</v>
      </c>
      <c r="H48" s="78"/>
      <c r="I48" s="78">
        <v>65</v>
      </c>
      <c r="J48" s="79">
        <v>25317303</v>
      </c>
      <c r="K48" s="54">
        <f>(J48/I48)</f>
        <v>389496.9692307692</v>
      </c>
      <c r="L48" s="80">
        <v>1</v>
      </c>
      <c r="M48" s="78"/>
      <c r="N48" s="78">
        <v>0</v>
      </c>
      <c r="O48" s="78">
        <v>0</v>
      </c>
      <c r="P48" s="79">
        <v>0</v>
      </c>
      <c r="Q48" s="54"/>
      <c r="R48" s="56"/>
      <c r="S48"/>
      <c r="T48" s="2"/>
    </row>
    <row r="49" spans="1:20" ht="15.75" x14ac:dyDescent="0.25">
      <c r="B49" s="8">
        <v>37</v>
      </c>
      <c r="C49" s="22" t="s">
        <v>30</v>
      </c>
      <c r="D49" s="48"/>
      <c r="E49" s="78">
        <v>181</v>
      </c>
      <c r="F49" s="78">
        <v>181</v>
      </c>
      <c r="G49" s="79">
        <v>46055784</v>
      </c>
      <c r="H49" s="78"/>
      <c r="I49" s="78">
        <v>181</v>
      </c>
      <c r="J49" s="79">
        <v>46055784</v>
      </c>
      <c r="K49" s="54">
        <f>(J49/I49)</f>
        <v>254451.84530386739</v>
      </c>
      <c r="L49" s="80">
        <v>4</v>
      </c>
      <c r="M49" s="78"/>
      <c r="N49" s="78">
        <v>0</v>
      </c>
      <c r="O49" s="78">
        <v>0</v>
      </c>
      <c r="P49" s="79">
        <v>0</v>
      </c>
      <c r="Q49" s="54"/>
      <c r="R49" s="56"/>
      <c r="S49"/>
      <c r="T49" s="2"/>
    </row>
    <row r="50" spans="1:20" ht="15.75" x14ac:dyDescent="0.25">
      <c r="B50" s="8">
        <v>38</v>
      </c>
      <c r="C50" s="22"/>
      <c r="D50" s="48"/>
      <c r="E50" s="78"/>
      <c r="F50" s="78"/>
      <c r="G50" s="79"/>
      <c r="H50" s="78"/>
      <c r="I50" s="78"/>
      <c r="J50" s="79"/>
      <c r="K50" s="79"/>
      <c r="L50" s="80"/>
      <c r="M50" s="78"/>
      <c r="N50" s="78"/>
      <c r="O50" s="78"/>
      <c r="P50" s="79"/>
      <c r="Q50" s="54"/>
      <c r="R50" s="56"/>
      <c r="S50"/>
      <c r="T50" s="2"/>
    </row>
    <row r="51" spans="1:20" ht="15.75" x14ac:dyDescent="0.25">
      <c r="B51" s="8">
        <v>39</v>
      </c>
      <c r="C51" s="57" t="s">
        <v>38</v>
      </c>
      <c r="D51" s="48"/>
      <c r="E51" s="78"/>
      <c r="F51" s="78"/>
      <c r="G51" s="79"/>
      <c r="H51" s="78"/>
      <c r="I51" s="78"/>
      <c r="J51" s="79"/>
      <c r="K51" s="79"/>
      <c r="L51" s="80"/>
      <c r="M51" s="78"/>
      <c r="N51" s="78"/>
      <c r="O51" s="78"/>
      <c r="P51" s="79"/>
      <c r="Q51" s="54"/>
      <c r="R51" s="56"/>
      <c r="S51"/>
      <c r="T51" s="2"/>
    </row>
    <row r="52" spans="1:20" ht="15.75" x14ac:dyDescent="0.25">
      <c r="B52" s="8">
        <v>40</v>
      </c>
      <c r="C52" s="22" t="s">
        <v>42</v>
      </c>
      <c r="D52" s="48"/>
      <c r="E52" s="78"/>
      <c r="F52" s="78"/>
      <c r="G52" s="79"/>
      <c r="H52" s="78"/>
      <c r="I52" s="78"/>
      <c r="J52" s="79"/>
      <c r="K52" s="79"/>
      <c r="L52" s="80"/>
      <c r="M52" s="78"/>
      <c r="N52" s="78"/>
      <c r="O52" s="78"/>
      <c r="P52" s="79"/>
      <c r="Q52" s="54"/>
      <c r="R52" s="56"/>
      <c r="S52"/>
      <c r="T52" s="2"/>
    </row>
    <row r="53" spans="1:20" ht="15.75" x14ac:dyDescent="0.25">
      <c r="A53" s="2"/>
      <c r="B53" s="8">
        <v>41</v>
      </c>
      <c r="C53" s="81" t="s">
        <v>54</v>
      </c>
      <c r="D53" s="48"/>
      <c r="E53" s="78"/>
      <c r="F53" s="78"/>
      <c r="G53" s="79"/>
      <c r="H53" s="78"/>
      <c r="I53" s="78"/>
      <c r="J53" s="79"/>
      <c r="K53" s="79"/>
      <c r="L53" s="80"/>
      <c r="M53" s="78"/>
      <c r="N53" s="78"/>
      <c r="O53" s="78"/>
      <c r="P53" s="79"/>
      <c r="Q53" s="54"/>
      <c r="R53" s="56"/>
      <c r="S53"/>
      <c r="T53" s="2"/>
    </row>
    <row r="54" spans="1:20" ht="15.75" x14ac:dyDescent="0.25">
      <c r="A54" s="2"/>
      <c r="B54" s="8">
        <v>42</v>
      </c>
      <c r="C54" s="81" t="s">
        <v>55</v>
      </c>
      <c r="D54" s="48"/>
      <c r="E54" s="78"/>
      <c r="F54" s="78"/>
      <c r="G54" s="79"/>
      <c r="H54" s="78"/>
      <c r="I54" s="78"/>
      <c r="J54" s="79"/>
      <c r="K54" s="79"/>
      <c r="L54" s="80"/>
      <c r="M54" s="78"/>
      <c r="N54" s="78"/>
      <c r="O54" s="78"/>
      <c r="P54" s="79"/>
      <c r="Q54" s="54"/>
      <c r="R54" s="56"/>
      <c r="S54"/>
      <c r="T54" s="2"/>
    </row>
    <row r="55" spans="1:20" ht="15.75" x14ac:dyDescent="0.25">
      <c r="A55" s="2"/>
      <c r="B55" s="8">
        <v>43</v>
      </c>
      <c r="C55" s="22" t="s">
        <v>31</v>
      </c>
      <c r="D55" s="48"/>
      <c r="E55" s="78">
        <v>95</v>
      </c>
      <c r="F55" s="78">
        <v>95</v>
      </c>
      <c r="G55" s="79">
        <v>22221439</v>
      </c>
      <c r="H55" s="78"/>
      <c r="I55" s="78">
        <v>95</v>
      </c>
      <c r="J55" s="79">
        <v>22221439</v>
      </c>
      <c r="K55" s="54">
        <f>(J55/I55)</f>
        <v>233909.8842105263</v>
      </c>
      <c r="L55" s="80">
        <v>8</v>
      </c>
      <c r="M55" s="78"/>
      <c r="N55" s="78">
        <v>0</v>
      </c>
      <c r="O55" s="78">
        <v>0</v>
      </c>
      <c r="P55" s="79">
        <v>0</v>
      </c>
      <c r="Q55" s="54"/>
      <c r="R55" s="56"/>
      <c r="S55"/>
      <c r="T55" s="2"/>
    </row>
    <row r="56" spans="1:20" ht="15.75" x14ac:dyDescent="0.25">
      <c r="B56" s="8">
        <v>44</v>
      </c>
      <c r="C56" s="22" t="s">
        <v>43</v>
      </c>
      <c r="D56" s="48"/>
      <c r="E56" s="78"/>
      <c r="F56" s="78"/>
      <c r="G56" s="79"/>
      <c r="H56" s="78"/>
      <c r="I56" s="78"/>
      <c r="J56" s="79"/>
      <c r="K56" s="79"/>
      <c r="L56" s="80"/>
      <c r="M56" s="78"/>
      <c r="N56" s="78"/>
      <c r="O56" s="78"/>
      <c r="P56" s="79"/>
      <c r="Q56" s="54"/>
      <c r="R56" s="56"/>
      <c r="S56"/>
      <c r="T56" s="2"/>
    </row>
    <row r="57" spans="1:20" ht="15.75" x14ac:dyDescent="0.25">
      <c r="B57" s="8">
        <v>45</v>
      </c>
      <c r="C57" s="81" t="s">
        <v>56</v>
      </c>
      <c r="D57" s="48"/>
      <c r="E57" s="78">
        <v>0</v>
      </c>
      <c r="F57" s="78">
        <v>0</v>
      </c>
      <c r="G57" s="79">
        <v>0</v>
      </c>
      <c r="H57" s="78"/>
      <c r="I57" s="78">
        <v>0</v>
      </c>
      <c r="J57" s="79">
        <v>0</v>
      </c>
      <c r="K57" s="79"/>
      <c r="L57" s="80"/>
      <c r="M57" s="78"/>
      <c r="N57" s="78">
        <v>0</v>
      </c>
      <c r="O57" s="78">
        <v>0</v>
      </c>
      <c r="P57" s="79">
        <v>0</v>
      </c>
      <c r="Q57" s="54"/>
      <c r="R57" s="56"/>
      <c r="S57"/>
      <c r="T57" s="2"/>
    </row>
    <row r="58" spans="1:20" ht="15.75" x14ac:dyDescent="0.25">
      <c r="B58" s="8">
        <v>46</v>
      </c>
      <c r="C58" s="81" t="s">
        <v>57</v>
      </c>
      <c r="D58" s="48"/>
      <c r="E58" s="78"/>
      <c r="F58" s="78"/>
      <c r="G58" s="79"/>
      <c r="H58" s="78"/>
      <c r="I58" s="78"/>
      <c r="J58" s="79"/>
      <c r="K58" s="79"/>
      <c r="L58" s="80"/>
      <c r="M58" s="78"/>
      <c r="N58" s="78"/>
      <c r="O58" s="78"/>
      <c r="P58" s="79"/>
      <c r="Q58" s="54"/>
      <c r="R58" s="56"/>
      <c r="S58"/>
      <c r="T58" s="2"/>
    </row>
    <row r="59" spans="1:20" ht="15.75" x14ac:dyDescent="0.25">
      <c r="B59" s="8">
        <v>47</v>
      </c>
      <c r="C59" s="22" t="s">
        <v>32</v>
      </c>
      <c r="D59" s="48"/>
      <c r="E59" s="78">
        <v>160</v>
      </c>
      <c r="F59" s="78">
        <v>220</v>
      </c>
      <c r="G59" s="79">
        <v>42094977</v>
      </c>
      <c r="H59" s="78"/>
      <c r="I59" s="78">
        <v>150</v>
      </c>
      <c r="J59" s="79">
        <v>32881123</v>
      </c>
      <c r="K59" s="54">
        <f>(J59/I59)</f>
        <v>219207.48666666666</v>
      </c>
      <c r="L59" s="80">
        <v>11</v>
      </c>
      <c r="M59" s="78"/>
      <c r="N59" s="78">
        <v>10</v>
      </c>
      <c r="O59" s="78">
        <v>70</v>
      </c>
      <c r="P59" s="79">
        <v>9213854</v>
      </c>
      <c r="Q59" s="54">
        <f t="shared" ref="Q59" si="18">(P59/N59)</f>
        <v>921385.4</v>
      </c>
      <c r="R59" s="56">
        <f t="shared" ref="R59" si="19">(P59/O59)</f>
        <v>131626.48571428572</v>
      </c>
      <c r="S59"/>
      <c r="T59" s="2"/>
    </row>
    <row r="60" spans="1:20" ht="15.75" x14ac:dyDescent="0.25">
      <c r="B60" s="8">
        <v>48</v>
      </c>
      <c r="C60" s="22" t="s">
        <v>44</v>
      </c>
      <c r="D60" s="48"/>
      <c r="E60" s="78"/>
      <c r="F60" s="78"/>
      <c r="G60" s="79"/>
      <c r="H60" s="78"/>
      <c r="I60" s="78"/>
      <c r="J60" s="79"/>
      <c r="K60" s="79"/>
      <c r="L60" s="80"/>
      <c r="M60" s="78"/>
      <c r="N60" s="78"/>
      <c r="O60" s="78"/>
      <c r="P60" s="79"/>
      <c r="Q60" s="54"/>
      <c r="R60" s="56"/>
      <c r="S60"/>
      <c r="T60" s="2"/>
    </row>
    <row r="61" spans="1:20" ht="15.75" x14ac:dyDescent="0.25">
      <c r="B61" s="8">
        <v>49</v>
      </c>
      <c r="C61" s="81" t="s">
        <v>58</v>
      </c>
      <c r="D61" s="48"/>
      <c r="E61" s="78">
        <v>36</v>
      </c>
      <c r="F61" s="78">
        <v>36</v>
      </c>
      <c r="G61" s="79">
        <v>10754998</v>
      </c>
      <c r="H61" s="78"/>
      <c r="I61" s="78">
        <v>36</v>
      </c>
      <c r="J61" s="79">
        <v>10754998</v>
      </c>
      <c r="K61" s="54">
        <f>(J61/I61)</f>
        <v>298749.94444444444</v>
      </c>
      <c r="L61" s="80"/>
      <c r="M61" s="78"/>
      <c r="N61" s="78">
        <v>0</v>
      </c>
      <c r="O61" s="78">
        <v>0</v>
      </c>
      <c r="P61" s="79">
        <v>0</v>
      </c>
      <c r="Q61" s="54"/>
      <c r="R61" s="56"/>
      <c r="S61"/>
      <c r="T61" s="2"/>
    </row>
    <row r="62" spans="1:20" ht="15.75" x14ac:dyDescent="0.25">
      <c r="B62" s="8">
        <v>50</v>
      </c>
      <c r="C62" s="82"/>
      <c r="D62" s="48"/>
      <c r="E62" s="78"/>
      <c r="F62" s="78"/>
      <c r="G62" s="79"/>
      <c r="H62" s="78"/>
      <c r="I62" s="78"/>
      <c r="J62" s="79"/>
      <c r="K62" s="79"/>
      <c r="L62" s="80"/>
      <c r="M62" s="78"/>
      <c r="N62" s="78"/>
      <c r="O62" s="78"/>
      <c r="P62" s="79"/>
      <c r="Q62" s="54"/>
      <c r="R62" s="56"/>
      <c r="S62"/>
      <c r="T62" s="2"/>
    </row>
    <row r="63" spans="1:20" ht="15.75" x14ac:dyDescent="0.25">
      <c r="B63" s="8">
        <v>51</v>
      </c>
      <c r="C63" s="57" t="s">
        <v>39</v>
      </c>
      <c r="D63" s="48"/>
      <c r="E63" s="78"/>
      <c r="F63" s="78"/>
      <c r="G63" s="79"/>
      <c r="H63" s="78"/>
      <c r="I63" s="78"/>
      <c r="J63" s="79"/>
      <c r="K63" s="79"/>
      <c r="L63" s="80"/>
      <c r="M63" s="78"/>
      <c r="N63" s="78"/>
      <c r="O63" s="78"/>
      <c r="P63" s="79"/>
      <c r="Q63" s="54"/>
      <c r="R63" s="56"/>
      <c r="S63"/>
      <c r="T63" s="2"/>
    </row>
    <row r="64" spans="1:20" ht="15.75" x14ac:dyDescent="0.25">
      <c r="B64" s="8">
        <v>52</v>
      </c>
      <c r="C64" s="22" t="s">
        <v>45</v>
      </c>
      <c r="D64" s="48"/>
      <c r="E64" s="78"/>
      <c r="F64" s="78"/>
      <c r="G64" s="79"/>
      <c r="H64" s="78"/>
      <c r="I64" s="78"/>
      <c r="J64" s="79"/>
      <c r="K64" s="79"/>
      <c r="L64" s="80"/>
      <c r="M64" s="78"/>
      <c r="N64" s="78"/>
      <c r="O64" s="78"/>
      <c r="P64" s="79"/>
      <c r="Q64" s="54"/>
      <c r="R64" s="56"/>
      <c r="S64"/>
      <c r="T64" s="2"/>
    </row>
    <row r="65" spans="2:20" ht="15.75" x14ac:dyDescent="0.25">
      <c r="B65" s="8">
        <v>53</v>
      </c>
      <c r="C65" s="22" t="s">
        <v>59</v>
      </c>
      <c r="D65" s="48"/>
      <c r="E65" s="78">
        <v>18</v>
      </c>
      <c r="F65" s="78">
        <v>18</v>
      </c>
      <c r="G65" s="79">
        <v>2666396</v>
      </c>
      <c r="H65" s="78"/>
      <c r="I65" s="78">
        <v>18</v>
      </c>
      <c r="J65" s="79">
        <v>2666396</v>
      </c>
      <c r="K65" s="54">
        <f>(J65/I65)</f>
        <v>148133.11111111112</v>
      </c>
      <c r="L65" s="80">
        <v>18</v>
      </c>
      <c r="M65" s="78"/>
      <c r="N65" s="78">
        <v>0</v>
      </c>
      <c r="O65" s="78">
        <v>0</v>
      </c>
      <c r="P65" s="79">
        <v>0</v>
      </c>
      <c r="Q65" s="54"/>
      <c r="R65" s="56"/>
      <c r="S65"/>
      <c r="T65"/>
    </row>
    <row r="66" spans="2:20" ht="15.75" x14ac:dyDescent="0.25">
      <c r="B66" s="8">
        <v>54</v>
      </c>
      <c r="C66" s="22" t="s">
        <v>33</v>
      </c>
      <c r="D66" s="48"/>
      <c r="E66" s="78">
        <v>115</v>
      </c>
      <c r="F66" s="78">
        <v>116</v>
      </c>
      <c r="G66" s="79">
        <v>18899244</v>
      </c>
      <c r="H66" s="78"/>
      <c r="I66" s="78">
        <v>114</v>
      </c>
      <c r="J66" s="79">
        <v>18544394</v>
      </c>
      <c r="K66" s="54">
        <f>(J66/I66)</f>
        <v>162670.12280701756</v>
      </c>
      <c r="L66" s="80">
        <v>17</v>
      </c>
      <c r="M66" s="78"/>
      <c r="N66" s="78">
        <v>0</v>
      </c>
      <c r="O66" s="78">
        <v>0</v>
      </c>
      <c r="P66" s="79">
        <v>0</v>
      </c>
      <c r="Q66" s="54"/>
      <c r="R66" s="56"/>
      <c r="S66"/>
      <c r="T66"/>
    </row>
    <row r="67" spans="2:20" ht="15.75" x14ac:dyDescent="0.25">
      <c r="B67" s="8">
        <v>55</v>
      </c>
      <c r="C67" s="22" t="s">
        <v>60</v>
      </c>
      <c r="D67" s="48"/>
      <c r="E67" s="78"/>
      <c r="F67" s="78"/>
      <c r="G67" s="79"/>
      <c r="H67" s="78"/>
      <c r="I67" s="78"/>
      <c r="J67" s="79"/>
      <c r="K67" s="79"/>
      <c r="L67" s="80"/>
      <c r="M67" s="78"/>
      <c r="N67" s="78"/>
      <c r="O67" s="78"/>
      <c r="P67" s="79"/>
      <c r="Q67" s="54"/>
      <c r="R67" s="56"/>
      <c r="S67"/>
      <c r="T67"/>
    </row>
    <row r="68" spans="2:20" ht="15.75" x14ac:dyDescent="0.25">
      <c r="B68" s="6"/>
      <c r="C68" s="81" t="s">
        <v>61</v>
      </c>
      <c r="D68" s="48"/>
      <c r="E68" s="78">
        <v>18</v>
      </c>
      <c r="F68" s="78">
        <v>24</v>
      </c>
      <c r="G68" s="79">
        <v>4744794</v>
      </c>
      <c r="H68" s="78"/>
      <c r="I68" s="78">
        <v>16</v>
      </c>
      <c r="J68" s="79">
        <v>3809794</v>
      </c>
      <c r="K68" s="54">
        <f>(J68/I68)</f>
        <v>238112.125</v>
      </c>
      <c r="L68" s="80"/>
      <c r="M68" s="78"/>
      <c r="N68" s="78">
        <v>1</v>
      </c>
      <c r="O68" s="78">
        <v>6</v>
      </c>
      <c r="P68" s="79">
        <v>810000</v>
      </c>
      <c r="Q68" s="54">
        <f t="shared" ref="Q68" si="20">(P68/N68)</f>
        <v>810000</v>
      </c>
      <c r="R68" s="56">
        <f t="shared" ref="R68" si="21">(P68/O68)</f>
        <v>135000</v>
      </c>
      <c r="S68"/>
      <c r="T68"/>
    </row>
    <row r="69" spans="2:20" ht="16.5" thickBot="1" x14ac:dyDescent="0.3">
      <c r="B69" s="7"/>
      <c r="C69" s="83"/>
      <c r="D69" s="84"/>
      <c r="E69" s="85"/>
      <c r="F69" s="85"/>
      <c r="G69" s="86"/>
      <c r="H69" s="85"/>
      <c r="I69" s="85"/>
      <c r="J69" s="86"/>
      <c r="K69" s="86"/>
      <c r="L69" s="87"/>
      <c r="M69" s="85"/>
      <c r="N69" s="85"/>
      <c r="O69" s="85"/>
      <c r="P69" s="86"/>
      <c r="Q69" s="86"/>
      <c r="R69" s="88"/>
      <c r="S69"/>
      <c r="T69"/>
    </row>
    <row r="70" spans="2:20" ht="16.5" thickTop="1" x14ac:dyDescent="0.25">
      <c r="B70" s="7"/>
      <c r="C70" s="10"/>
      <c r="D70" s="10"/>
      <c r="E70" s="89"/>
      <c r="F70" s="89"/>
      <c r="G70" s="90"/>
      <c r="H70" s="89"/>
      <c r="I70" s="89"/>
      <c r="J70" s="90"/>
      <c r="K70" s="90"/>
      <c r="L70" s="91"/>
      <c r="M70" s="89"/>
      <c r="N70" s="89"/>
      <c r="O70" s="89"/>
      <c r="P70" s="90"/>
      <c r="Q70" s="90"/>
      <c r="R70" s="90"/>
      <c r="T70"/>
    </row>
    <row r="71" spans="2:20" ht="15.75" x14ac:dyDescent="0.25">
      <c r="B71" s="7"/>
      <c r="C71" s="92" t="s">
        <v>62</v>
      </c>
      <c r="D71" s="10"/>
      <c r="E71" s="89"/>
      <c r="F71" s="89"/>
      <c r="G71" s="90"/>
      <c r="H71" s="89"/>
      <c r="I71" s="89"/>
      <c r="J71" s="90"/>
      <c r="K71" s="90"/>
      <c r="L71" s="91"/>
      <c r="M71" s="89"/>
      <c r="N71" s="89"/>
      <c r="O71" s="89"/>
      <c r="P71" s="90"/>
      <c r="Q71" s="90"/>
      <c r="R71" s="90"/>
      <c r="T71"/>
    </row>
    <row r="72" spans="2:20" ht="15.75" x14ac:dyDescent="0.25">
      <c r="B72" s="7"/>
      <c r="C72" s="92" t="s">
        <v>74</v>
      </c>
      <c r="D72" s="10"/>
      <c r="E72" s="89"/>
      <c r="F72" s="89"/>
      <c r="G72" s="90"/>
      <c r="H72" s="89"/>
      <c r="I72" s="89"/>
      <c r="J72" s="90"/>
      <c r="K72" s="90"/>
      <c r="L72" s="91"/>
      <c r="M72" s="89"/>
      <c r="N72" s="89"/>
      <c r="O72" s="89"/>
      <c r="P72" s="90"/>
      <c r="Q72" s="90"/>
      <c r="R72" s="90"/>
      <c r="T72"/>
    </row>
    <row r="73" spans="2:20" ht="15.75" x14ac:dyDescent="0.25">
      <c r="B73" s="7"/>
      <c r="C73" s="93" t="s">
        <v>34</v>
      </c>
      <c r="D73" s="10"/>
      <c r="E73" s="89"/>
      <c r="F73" s="89"/>
      <c r="G73" s="90"/>
      <c r="H73" s="89"/>
      <c r="I73" s="89"/>
      <c r="J73" s="90"/>
      <c r="K73" s="90"/>
      <c r="L73" s="91"/>
      <c r="M73" s="89"/>
      <c r="N73" s="89"/>
      <c r="O73" s="89"/>
      <c r="P73" s="90"/>
      <c r="Q73" s="90"/>
      <c r="R73" s="90"/>
      <c r="T73"/>
    </row>
    <row r="74" spans="2:20" ht="15.75" x14ac:dyDescent="0.25">
      <c r="B74" s="7"/>
      <c r="C74" s="93" t="s">
        <v>35</v>
      </c>
      <c r="D74" s="10"/>
      <c r="E74" s="89"/>
      <c r="F74" s="89"/>
      <c r="G74" s="90"/>
      <c r="H74" s="89"/>
      <c r="I74" s="89"/>
      <c r="J74" s="90"/>
      <c r="K74" s="90"/>
      <c r="L74" s="91"/>
      <c r="M74" s="89"/>
      <c r="N74" s="89"/>
      <c r="O74" s="89"/>
      <c r="P74" s="90"/>
      <c r="Q74" s="90"/>
      <c r="R74" s="90"/>
      <c r="T74"/>
    </row>
    <row r="75" spans="2:20" ht="15.75" x14ac:dyDescent="0.25">
      <c r="B75" s="7"/>
      <c r="C75" s="93" t="s">
        <v>36</v>
      </c>
      <c r="D75" s="10"/>
      <c r="E75" s="89"/>
      <c r="F75" s="89"/>
      <c r="G75" s="90"/>
      <c r="H75" s="89"/>
      <c r="I75" s="89"/>
      <c r="J75" s="90"/>
      <c r="K75" s="90"/>
      <c r="L75" s="91"/>
      <c r="M75" s="89"/>
      <c r="N75" s="89"/>
      <c r="O75" s="89"/>
      <c r="P75" s="90"/>
      <c r="Q75" s="90"/>
      <c r="R75" s="90"/>
    </row>
    <row r="76" spans="2:20" ht="15.75" x14ac:dyDescent="0.25">
      <c r="B76" s="7"/>
      <c r="C76" s="93" t="s">
        <v>46</v>
      </c>
      <c r="D76" s="10"/>
      <c r="E76" s="89"/>
      <c r="F76" s="89"/>
      <c r="G76" s="90"/>
      <c r="H76" s="89"/>
      <c r="I76" s="89"/>
      <c r="J76" s="90"/>
      <c r="K76" s="90"/>
      <c r="L76" s="91"/>
      <c r="M76" s="89"/>
      <c r="N76" s="89"/>
      <c r="O76" s="89"/>
      <c r="P76" s="90"/>
      <c r="Q76" s="90"/>
      <c r="R76" s="90"/>
    </row>
    <row r="77" spans="2:20" ht="15.75" x14ac:dyDescent="0.25">
      <c r="B77" s="2"/>
      <c r="C77" s="93" t="s">
        <v>47</v>
      </c>
      <c r="D77" s="10"/>
      <c r="E77" s="89"/>
      <c r="F77" s="89"/>
      <c r="G77" s="90"/>
      <c r="H77" s="89"/>
      <c r="I77" s="89"/>
      <c r="J77" s="90"/>
      <c r="K77" s="90"/>
      <c r="L77" s="91"/>
      <c r="M77" s="89"/>
      <c r="N77" s="89"/>
      <c r="O77" s="89"/>
      <c r="P77" s="90"/>
      <c r="Q77" s="90"/>
      <c r="R77" s="90"/>
    </row>
    <row r="78" spans="2:20" ht="15.75" x14ac:dyDescent="0.25">
      <c r="B78" s="2"/>
      <c r="C78" s="93" t="s">
        <v>48</v>
      </c>
      <c r="D78" s="10"/>
      <c r="E78" s="89"/>
      <c r="F78" s="89"/>
      <c r="G78" s="90"/>
      <c r="H78" s="89"/>
      <c r="I78" s="89"/>
      <c r="J78" s="90"/>
      <c r="K78" s="90"/>
      <c r="L78" s="91"/>
      <c r="M78" s="89"/>
      <c r="N78" s="89"/>
      <c r="O78" s="89"/>
      <c r="P78" s="90"/>
      <c r="Q78" s="90"/>
      <c r="R78" s="90"/>
    </row>
    <row r="79" spans="2:20" ht="15.75" x14ac:dyDescent="0.25">
      <c r="B79" s="2"/>
      <c r="C79" s="10" t="s">
        <v>49</v>
      </c>
      <c r="D79" s="10"/>
      <c r="E79" s="89"/>
      <c r="F79" s="89"/>
      <c r="G79" s="90"/>
      <c r="H79" s="89"/>
      <c r="I79" s="89"/>
      <c r="J79" s="90"/>
      <c r="K79" s="90"/>
      <c r="L79" s="91"/>
      <c r="M79" s="89"/>
      <c r="N79" s="89"/>
      <c r="O79" s="89"/>
      <c r="P79" s="90"/>
      <c r="Q79" s="90"/>
      <c r="R79" s="90"/>
    </row>
    <row r="80" spans="2:20" ht="15.75" x14ac:dyDescent="0.25">
      <c r="C80" s="10" t="s">
        <v>50</v>
      </c>
      <c r="D80" s="10"/>
      <c r="E80" s="89"/>
      <c r="F80" s="89"/>
      <c r="G80" s="90"/>
      <c r="H80" s="89"/>
      <c r="I80" s="89"/>
      <c r="J80" s="90"/>
      <c r="K80" s="90"/>
      <c r="L80" s="91"/>
      <c r="M80" s="89"/>
      <c r="N80" s="89"/>
      <c r="O80" s="89"/>
      <c r="P80" s="90"/>
      <c r="Q80" s="90"/>
      <c r="R80" s="90"/>
    </row>
    <row r="81" spans="2:18" ht="15.75" x14ac:dyDescent="0.25">
      <c r="C81" s="10" t="s">
        <v>51</v>
      </c>
      <c r="D81" s="10"/>
      <c r="E81" s="89"/>
      <c r="F81" s="89"/>
      <c r="G81" s="90"/>
      <c r="H81" s="89"/>
      <c r="I81" s="89"/>
      <c r="J81" s="90"/>
      <c r="K81" s="90"/>
      <c r="L81" s="94"/>
      <c r="M81" s="89"/>
      <c r="N81" s="89"/>
      <c r="O81" s="89"/>
      <c r="P81" s="90"/>
      <c r="Q81" s="90"/>
      <c r="R81" s="90"/>
    </row>
    <row r="84" spans="2:18" x14ac:dyDescent="0.2">
      <c r="B84" s="5"/>
      <c r="C84" s="5"/>
    </row>
    <row r="85" spans="2:18" x14ac:dyDescent="0.2">
      <c r="B85" s="5"/>
      <c r="C85" s="5"/>
    </row>
    <row r="86" spans="2:18" x14ac:dyDescent="0.2">
      <c r="B86" s="5"/>
      <c r="C86" s="5"/>
    </row>
    <row r="87" spans="2:18" x14ac:dyDescent="0.2">
      <c r="B87" s="5"/>
      <c r="C87" s="5"/>
    </row>
    <row r="88" spans="2:18" x14ac:dyDescent="0.2">
      <c r="B88" s="5"/>
      <c r="C88" s="5"/>
    </row>
    <row r="89" spans="2:18" x14ac:dyDescent="0.2">
      <c r="B89" s="5"/>
      <c r="C89" s="5"/>
    </row>
    <row r="90" spans="2:18" x14ac:dyDescent="0.2">
      <c r="B90" s="5"/>
      <c r="C90" s="5"/>
    </row>
    <row r="91" spans="2:18" x14ac:dyDescent="0.2">
      <c r="B91" s="5"/>
      <c r="C91" s="5"/>
    </row>
    <row r="92" spans="2:18" x14ac:dyDescent="0.2">
      <c r="B92" s="5"/>
      <c r="C92" s="5"/>
    </row>
    <row r="93" spans="2:18" x14ac:dyDescent="0.2">
      <c r="B93" s="5"/>
      <c r="C93" s="5"/>
    </row>
    <row r="94" spans="2:18" x14ac:dyDescent="0.2">
      <c r="B94" s="5"/>
      <c r="C94" s="5"/>
    </row>
    <row r="95" spans="2:18" x14ac:dyDescent="0.2">
      <c r="B95" s="5"/>
      <c r="C95" s="5"/>
    </row>
    <row r="96" spans="2:18" x14ac:dyDescent="0.2">
      <c r="B96" s="5"/>
      <c r="C96" s="5"/>
    </row>
    <row r="97" spans="2:3" x14ac:dyDescent="0.2">
      <c r="B97" s="5"/>
      <c r="C97" s="5"/>
    </row>
    <row r="98" spans="2:3" x14ac:dyDescent="0.2">
      <c r="B98" s="5"/>
      <c r="C98" s="5"/>
    </row>
    <row r="99" spans="2:3" x14ac:dyDescent="0.2">
      <c r="B99" s="5"/>
      <c r="C99" s="5"/>
    </row>
    <row r="100" spans="2:3" x14ac:dyDescent="0.2">
      <c r="B100" s="5"/>
      <c r="C100" s="5"/>
    </row>
    <row r="101" spans="2:3" x14ac:dyDescent="0.2">
      <c r="B101" s="5"/>
      <c r="C101" s="5"/>
    </row>
    <row r="102" spans="2:3" x14ac:dyDescent="0.2">
      <c r="B102" s="5"/>
      <c r="C102" s="5"/>
    </row>
    <row r="103" spans="2:3" x14ac:dyDescent="0.2">
      <c r="B103" s="5"/>
      <c r="C103" s="5"/>
    </row>
    <row r="104" spans="2:3" x14ac:dyDescent="0.2">
      <c r="B104" s="5"/>
      <c r="C104" s="5"/>
    </row>
  </sheetData>
  <sortState ref="B26:L67">
    <sortCondition ref="B26:B67"/>
  </sortState>
  <phoneticPr fontId="0" type="noConversion"/>
  <pageMargins left="0.75" right="0.75" top="1" bottom="1" header="0.5" footer="0.5"/>
  <pageSetup scale="42" fitToHeight="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598E81EA72204D81502856B59B94AB" ma:contentTypeVersion="4" ma:contentTypeDescription="Create a new document." ma:contentTypeScope="" ma:versionID="96db00100c0a343960a3df5925eab737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7589d93818020a8c7adf76ae45d412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9584C3F9-1815-41C9-A51B-CF51D378D345}"/>
</file>

<file path=customXml/itemProps2.xml><?xml version="1.0" encoding="utf-8"?>
<ds:datastoreItem xmlns:ds="http://schemas.openxmlformats.org/officeDocument/2006/customXml" ds:itemID="{0CA3800D-C22C-490B-9EF9-C366F8297C4F}"/>
</file>

<file path=customXml/itemProps3.xml><?xml version="1.0" encoding="utf-8"?>
<ds:datastoreItem xmlns:ds="http://schemas.openxmlformats.org/officeDocument/2006/customXml" ds:itemID="{F1949450-0D76-43F2-9F48-0623F520344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1B1</vt:lpstr>
      <vt:lpstr>'1B1'!Print_Area</vt:lpstr>
    </vt:vector>
  </TitlesOfParts>
  <Company>mdp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Jesse</dc:creator>
  <cp:lastModifiedBy>Jesse Ash</cp:lastModifiedBy>
  <cp:lastPrinted>2016-10-05T12:53:59Z</cp:lastPrinted>
  <dcterms:created xsi:type="dcterms:W3CDTF">2003-04-24T14:06:32Z</dcterms:created>
  <dcterms:modified xsi:type="dcterms:W3CDTF">2018-09-28T18:27:23Z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0x010100FF598E81EA72204D81502856B59B94AB</vt:lpwstr>
  </property>
</Properties>
</file>