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1F77A580-B911-45D6-B202-152A57FBE990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'1B1'!$B$2:$Q$82</definedName>
  </definedNames>
  <calcPr calcId="179017"/>
</workbook>
</file>

<file path=xl/calcChain.xml><?xml version="1.0" encoding="utf-8"?>
<calcChain xmlns="http://schemas.openxmlformats.org/spreadsheetml/2006/main">
  <c r="Q69" i="1" l="1"/>
  <c r="P69" i="1"/>
  <c r="J69" i="1"/>
  <c r="J67" i="1"/>
  <c r="J66" i="1"/>
  <c r="J62" i="1"/>
  <c r="Q60" i="1"/>
  <c r="P60" i="1"/>
  <c r="J60" i="1"/>
  <c r="J56" i="1"/>
  <c r="J50" i="1"/>
  <c r="J49" i="1"/>
  <c r="Q43" i="1"/>
  <c r="P43" i="1"/>
  <c r="J43" i="1"/>
  <c r="Q42" i="1"/>
  <c r="P42" i="1"/>
  <c r="J42" i="1"/>
  <c r="J41" i="1"/>
  <c r="O40" i="1"/>
  <c r="N40" i="1"/>
  <c r="M40" i="1"/>
  <c r="P40" i="1" s="1"/>
  <c r="I40" i="1"/>
  <c r="H40" i="1"/>
  <c r="F40" i="1"/>
  <c r="E40" i="1"/>
  <c r="D40" i="1"/>
  <c r="Q38" i="1"/>
  <c r="P38" i="1"/>
  <c r="J38" i="1"/>
  <c r="Q37" i="1"/>
  <c r="P37" i="1"/>
  <c r="J37" i="1"/>
  <c r="Q36" i="1"/>
  <c r="P36" i="1"/>
  <c r="J36" i="1"/>
  <c r="O35" i="1"/>
  <c r="N35" i="1"/>
  <c r="M35" i="1"/>
  <c r="I35" i="1"/>
  <c r="J35" i="1" s="1"/>
  <c r="H35" i="1"/>
  <c r="F35" i="1"/>
  <c r="E35" i="1"/>
  <c r="D35" i="1"/>
  <c r="Q33" i="1"/>
  <c r="P33" i="1"/>
  <c r="J33" i="1"/>
  <c r="Q32" i="1"/>
  <c r="P32" i="1"/>
  <c r="J32" i="1"/>
  <c r="Q31" i="1"/>
  <c r="P31" i="1"/>
  <c r="J31" i="1"/>
  <c r="Q30" i="1"/>
  <c r="P30" i="1"/>
  <c r="J30" i="1"/>
  <c r="Q29" i="1"/>
  <c r="P29" i="1"/>
  <c r="J29" i="1"/>
  <c r="J28" i="1"/>
  <c r="O27" i="1"/>
  <c r="N27" i="1"/>
  <c r="M27" i="1"/>
  <c r="I27" i="1"/>
  <c r="J27" i="1" s="1"/>
  <c r="H27" i="1"/>
  <c r="F27" i="1"/>
  <c r="E27" i="1"/>
  <c r="D27" i="1"/>
  <c r="O24" i="1"/>
  <c r="N24" i="1"/>
  <c r="M24" i="1"/>
  <c r="I24" i="1"/>
  <c r="J24" i="1" s="1"/>
  <c r="H24" i="1"/>
  <c r="F24" i="1"/>
  <c r="E24" i="1"/>
  <c r="D24" i="1"/>
  <c r="O23" i="1"/>
  <c r="N23" i="1"/>
  <c r="N22" i="1" s="1"/>
  <c r="M23" i="1"/>
  <c r="I23" i="1"/>
  <c r="J23" i="1" s="1"/>
  <c r="H23" i="1"/>
  <c r="H22" i="1" s="1"/>
  <c r="F23" i="1"/>
  <c r="F22" i="1" s="1"/>
  <c r="E23" i="1"/>
  <c r="E22" i="1" s="1"/>
  <c r="D23" i="1"/>
  <c r="O21" i="1"/>
  <c r="N21" i="1"/>
  <c r="M21" i="1"/>
  <c r="I21" i="1"/>
  <c r="H21" i="1"/>
  <c r="F21" i="1"/>
  <c r="E21" i="1"/>
  <c r="D21" i="1"/>
  <c r="O20" i="1"/>
  <c r="N20" i="1"/>
  <c r="M20" i="1"/>
  <c r="I20" i="1"/>
  <c r="H20" i="1"/>
  <c r="F20" i="1"/>
  <c r="E20" i="1"/>
  <c r="D20" i="1"/>
  <c r="O19" i="1"/>
  <c r="N19" i="1"/>
  <c r="M19" i="1"/>
  <c r="M18" i="1" s="1"/>
  <c r="I19" i="1"/>
  <c r="H19" i="1"/>
  <c r="H18" i="1" s="1"/>
  <c r="F19" i="1"/>
  <c r="E19" i="1"/>
  <c r="D19" i="1"/>
  <c r="D18" i="1" s="1"/>
  <c r="Q14" i="1"/>
  <c r="P14" i="1"/>
  <c r="J14" i="1"/>
  <c r="M22" i="1" l="1"/>
  <c r="E18" i="1"/>
  <c r="I22" i="1"/>
  <c r="Q35" i="1"/>
  <c r="F18" i="1"/>
  <c r="J21" i="1"/>
  <c r="Q19" i="1"/>
  <c r="J19" i="1"/>
  <c r="J20" i="1"/>
  <c r="Q24" i="1"/>
  <c r="P20" i="1"/>
  <c r="D22" i="1"/>
  <c r="D16" i="1" s="1"/>
  <c r="Q27" i="1"/>
  <c r="J40" i="1"/>
  <c r="Q20" i="1"/>
  <c r="N18" i="1"/>
  <c r="N16" i="1" s="1"/>
  <c r="P35" i="1"/>
  <c r="E16" i="1"/>
  <c r="H16" i="1"/>
  <c r="Q40" i="1"/>
  <c r="I18" i="1"/>
  <c r="F16" i="1"/>
  <c r="P23" i="1"/>
  <c r="O18" i="1"/>
  <c r="P18" i="1" s="1"/>
  <c r="M16" i="1"/>
  <c r="Q23" i="1"/>
  <c r="J22" i="1"/>
  <c r="P24" i="1"/>
  <c r="O22" i="1"/>
  <c r="P19" i="1"/>
  <c r="P27" i="1"/>
  <c r="Q18" i="1" l="1"/>
  <c r="J18" i="1"/>
  <c r="I16" i="1"/>
  <c r="J16" i="1" s="1"/>
  <c r="P22" i="1"/>
  <c r="Q22" i="1"/>
  <c r="O16" i="1"/>
  <c r="Q16" i="1" l="1"/>
  <c r="P16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<sst xmlns="http://schemas.openxmlformats.org/spreadsheetml/2006/main" count="84" uniqueCount="75">
  <si>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</si>
  <si>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</si>
  <si>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</si>
  <si>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</si>
  <si>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</si>
  <si>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</si>
  <si>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</si>
  <si>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</si>
  <si>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</si>
  <si>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</si>
  <si>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</si>
  <si>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1B.1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</si>
  <si>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</si>
  <si>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</si>
  <si>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</si>
  <si>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</si>
  <si>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</si>
  <si>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</si>
  <si>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</si>
  <si>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</si>
  <si>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</si>
  <si>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</si>
  <si>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</si>
  <si>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</si>
  <si>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</si>
  <si>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</si>
  <si>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</si>
  <si>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</si>
  <si>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</si>
  <si>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</si>
  <si>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</si>
  <si>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</si>
  <si>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</si>
  <si>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</si>
  <si>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</si>
  <si>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</si>
  <si>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</si>
  <si>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</si>
  <si>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</si>
  <si>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</si>
  <si>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</si>
  <si>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</si>
  <si>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</si>
  <si>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</si>
  <si>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</si>
  <si>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</si>
  <si>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</si>
  <si>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</si>
  <si>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</si>
  <si>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</si>
  <si>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</si>
  <si>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</si>
  <si>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</si>
  <si>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</si>
  <si>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</si>
  <si>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</si>
  <si>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</si>
  <si>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</si>
  <si>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</si>
  <si>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</si>
  <si>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</si>
  <si>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</si>
  <si>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</si>
  <si>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</si>
  <si>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</si>
  <si>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</si>
  <si>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</si>
  <si>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</si>
  <si>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</si>
  <si>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</si>
  <si>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</si>
  <si>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</si>
  <si>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</si>
  <si>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2018.</t>
  </si>
  <si>
    <t>NEW HOUSING CONSTRUCTION AND VALUE :  YEAR TO DATE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</si>
</sst>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u val="singleAccounting"/>
      <sz val="11"/>
      <name val="Cambria"/>
      <family val="1"/>
    </font>
    <font>
      <b/>
      <u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1" fontId="2" fillId="0" borderId="0" xfId="0" applyNumberFormat="1" applyFont="1"/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3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3" fillId="0" borderId="2" xfId="0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/>
    <xf numFmtId="3" fontId="2" fillId="0" borderId="2" xfId="0" applyNumberFormat="1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"/>
    </xf>
    <xf numFmtId="42" fontId="2" fillId="0" borderId="3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42" fontId="6" fillId="0" borderId="4" xfId="0" applyNumberFormat="1" applyFont="1" applyBorder="1" applyAlignment="1">
      <alignment horizontal="center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3" fillId="0" borderId="0" xfId="0" applyNumberFormat="1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41" fontId="3" fillId="0" borderId="6" xfId="0" applyNumberFormat="1" applyFont="1" applyBorder="1"/>
    <xf numFmtId="41" fontId="2" fillId="0" borderId="6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0" fontId="2" fillId="0" borderId="6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7" fillId="0" borderId="0" xfId="0" applyFont="1" applyBorder="1"/>
    <xf numFmtId="41" fontId="2" fillId="0" borderId="2" xfId="0" applyNumberFormat="1" applyFont="1" applyBorder="1"/>
    <xf numFmtId="42" fontId="3" fillId="0" borderId="0" xfId="1" applyNumberFormat="1" applyFont="1" applyBorder="1"/>
    <xf numFmtId="42" fontId="3" fillId="0" borderId="4" xfId="0" applyNumberFormat="1" applyFont="1" applyBorder="1"/>
    <xf numFmtId="0" fontId="2" fillId="0" borderId="2" xfId="0" applyFont="1" applyBorder="1"/>
    <xf numFmtId="1" fontId="3" fillId="0" borderId="0" xfId="0" applyNumberFormat="1" applyFont="1" applyBorder="1" applyAlignment="1">
      <alignment horizontal="center"/>
    </xf>
    <xf numFmtId="3" fontId="4" fillId="0" borderId="2" xfId="0" applyNumberFormat="1" applyFont="1" applyBorder="1"/>
    <xf numFmtId="0" fontId="3" fillId="0" borderId="0" xfId="0" applyFont="1" applyBorder="1"/>
    <xf numFmtId="41" fontId="3" fillId="0" borderId="2" xfId="0" applyNumberFormat="1" applyFont="1" applyBorder="1"/>
    <xf numFmtId="41" fontId="5" fillId="0" borderId="2" xfId="0" applyNumberFormat="1" applyFont="1" applyBorder="1"/>
    <xf numFmtId="41" fontId="5" fillId="0" borderId="8" xfId="0" applyNumberFormat="1" applyFont="1" applyBorder="1"/>
    <xf numFmtId="41" fontId="3" fillId="0" borderId="9" xfId="0" applyNumberFormat="1" applyFont="1" applyBorder="1"/>
    <xf numFmtId="42" fontId="3" fillId="0" borderId="9" xfId="0" applyNumberFormat="1" applyFont="1" applyBorder="1"/>
    <xf numFmtId="0" fontId="3" fillId="0" borderId="9" xfId="0" applyNumberFormat="1" applyFont="1" applyBorder="1" applyAlignment="1">
      <alignment horizontal="center" vertical="center"/>
    </xf>
    <xf numFmtId="42" fontId="3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2"/>
  <sheetViews>
    <sheetView tabSelected="1" workbookViewId="0">
      <selection activeCell="B2" sqref="B2:Q82"/>
    </sheetView>
  </sheetViews>
  <sheetFormatPr defaultRowHeight="14.25" x14ac:dyDescent="0.2"/>
  <cols>
    <col min="1" max="1" width="9" style="7" customWidth="1"/>
    <col min="2" max="2" width="41.28515625" style="7" customWidth="1"/>
    <col min="3" max="3" width="2" style="7" customWidth="1"/>
    <col min="4" max="4" width="12" style="3" customWidth="1"/>
    <col min="5" max="5" width="8.85546875" style="3" bestFit="1" customWidth="1"/>
    <col min="6" max="6" width="16.7109375" style="4" bestFit="1" customWidth="1"/>
    <col min="7" max="7" width="4.28515625" style="3" customWidth="1"/>
    <col min="8" max="8" width="8.85546875" style="3" bestFit="1" customWidth="1"/>
    <col min="9" max="9" width="16.7109375" style="4" bestFit="1" customWidth="1"/>
    <col min="10" max="10" width="12.5703125" style="4" bestFit="1" customWidth="1"/>
    <col min="11" max="11" width="7.28515625" style="32" bestFit="1" customWidth="1"/>
    <col min="12" max="12" width="3.85546875" style="3" customWidth="1"/>
    <col min="13" max="13" width="11.5703125" style="3" bestFit="1" customWidth="1"/>
    <col min="14" max="14" width="9.140625" style="3" bestFit="1" customWidth="1"/>
    <col min="15" max="15" width="15.28515625" style="4" bestFit="1" customWidth="1"/>
    <col min="16" max="16" width="14" style="4" bestFit="1" customWidth="1"/>
    <col min="17" max="17" width="11.28515625" style="4" bestFit="1" customWidth="1"/>
    <col min="18" max="18" width="9.140625" style="3"/>
    <col min="19" max="19" width="9.28515625" style="3" bestFit="1" customWidth="1"/>
    <col min="20" max="16384" width="9.140625" style="7"/>
  </cols>
  <sheetData>
    <row r="2" spans="1:19" x14ac:dyDescent="0.2">
      <c r="B2" s="5" t="s">
        <v>11</v>
      </c>
      <c r="R2" s="7"/>
      <c r="S2" s="7"/>
    </row>
    <row r="3" spans="1:19" x14ac:dyDescent="0.2">
      <c r="B3" s="2" t="s">
        <v>74</v>
      </c>
      <c r="R3" s="7"/>
      <c r="S3" s="7"/>
    </row>
    <row r="4" spans="1:19" ht="15" thickBot="1" x14ac:dyDescent="0.25">
      <c r="R4" s="7"/>
      <c r="S4" s="7"/>
    </row>
    <row r="5" spans="1:19" ht="15" thickTop="1" x14ac:dyDescent="0.2">
      <c r="B5" s="33"/>
      <c r="C5" s="34"/>
      <c r="D5" s="35"/>
      <c r="E5" s="36"/>
      <c r="F5" s="37"/>
      <c r="G5" s="36"/>
      <c r="H5" s="36"/>
      <c r="I5" s="37"/>
      <c r="J5" s="37"/>
      <c r="K5" s="38"/>
      <c r="L5" s="36"/>
      <c r="M5" s="36"/>
      <c r="N5" s="36"/>
      <c r="O5" s="37"/>
      <c r="P5" s="37"/>
      <c r="Q5" s="39"/>
      <c r="R5" s="7"/>
      <c r="S5" s="7"/>
    </row>
    <row r="6" spans="1:19" x14ac:dyDescent="0.2">
      <c r="B6" s="10"/>
      <c r="C6" s="6"/>
      <c r="D6" s="18" t="s">
        <v>63</v>
      </c>
      <c r="E6" s="18"/>
      <c r="F6" s="19"/>
      <c r="G6" s="18"/>
      <c r="H6" s="18"/>
      <c r="I6" s="19"/>
      <c r="J6" s="19"/>
      <c r="K6" s="40"/>
      <c r="L6" s="18"/>
      <c r="M6" s="18"/>
      <c r="N6" s="18"/>
      <c r="O6" s="19"/>
      <c r="P6" s="19"/>
      <c r="Q6" s="21"/>
      <c r="R6" s="7"/>
      <c r="S6" s="7"/>
    </row>
    <row r="7" spans="1:19" x14ac:dyDescent="0.2">
      <c r="B7" s="10"/>
      <c r="C7" s="6"/>
      <c r="D7" s="11"/>
      <c r="E7" s="11"/>
      <c r="F7" s="12"/>
      <c r="G7" s="13"/>
      <c r="H7" s="13"/>
      <c r="I7" s="14"/>
      <c r="J7" s="14"/>
      <c r="K7" s="15"/>
      <c r="L7" s="13"/>
      <c r="M7" s="13"/>
      <c r="N7" s="13"/>
      <c r="O7" s="14"/>
      <c r="P7" s="14"/>
      <c r="Q7" s="16"/>
      <c r="R7" s="7"/>
      <c r="S7" s="7"/>
    </row>
    <row r="8" spans="1:19" x14ac:dyDescent="0.2">
      <c r="B8" s="17"/>
      <c r="C8" s="6"/>
      <c r="D8" s="18" t="s">
        <v>68</v>
      </c>
      <c r="E8" s="18"/>
      <c r="F8" s="19"/>
      <c r="G8" s="13"/>
      <c r="H8" s="18" t="s">
        <v>0</v>
      </c>
      <c r="I8" s="19"/>
      <c r="J8" s="19"/>
      <c r="K8" s="20"/>
      <c r="L8" s="11"/>
      <c r="M8" s="18" t="s">
        <v>1</v>
      </c>
      <c r="N8" s="18"/>
      <c r="O8" s="19"/>
      <c r="P8" s="19"/>
      <c r="Q8" s="21"/>
      <c r="R8" s="7"/>
      <c r="S8" s="7"/>
    </row>
    <row r="9" spans="1:19" x14ac:dyDescent="0.2">
      <c r="B9" s="17"/>
      <c r="C9" s="6"/>
      <c r="D9" s="13"/>
      <c r="E9" s="13"/>
      <c r="F9" s="14"/>
      <c r="G9" s="13"/>
      <c r="H9" s="13"/>
      <c r="I9" s="14"/>
      <c r="J9" s="14"/>
      <c r="K9" s="15" t="s">
        <v>8</v>
      </c>
      <c r="L9" s="22"/>
      <c r="M9" s="13"/>
      <c r="N9" s="13"/>
      <c r="O9" s="14"/>
      <c r="P9" s="14"/>
      <c r="Q9" s="16"/>
      <c r="R9" s="7"/>
      <c r="S9" s="7"/>
    </row>
    <row r="10" spans="1:19" x14ac:dyDescent="0.2">
      <c r="B10" s="17"/>
      <c r="C10" s="6"/>
      <c r="D10" s="22"/>
      <c r="E10" s="22"/>
      <c r="F10" s="23"/>
      <c r="G10" s="13"/>
      <c r="H10" s="13"/>
      <c r="I10" s="14"/>
      <c r="J10" s="14"/>
      <c r="K10" s="15" t="s">
        <v>12</v>
      </c>
      <c r="L10" s="22"/>
      <c r="M10" s="22"/>
      <c r="N10" s="22"/>
      <c r="O10" s="23"/>
      <c r="P10" s="19" t="s">
        <v>2</v>
      </c>
      <c r="Q10" s="21"/>
      <c r="R10" s="7"/>
      <c r="S10" s="7"/>
    </row>
    <row r="11" spans="1:19" x14ac:dyDescent="0.2">
      <c r="B11" s="17"/>
      <c r="C11" s="6"/>
      <c r="D11" s="22"/>
      <c r="E11" s="22"/>
      <c r="F11" s="23"/>
      <c r="G11" s="13"/>
      <c r="H11" s="22"/>
      <c r="I11" s="23" t="s">
        <v>3</v>
      </c>
      <c r="J11" s="23" t="s">
        <v>4</v>
      </c>
      <c r="K11" s="15" t="s">
        <v>10</v>
      </c>
      <c r="L11" s="22"/>
      <c r="M11" s="22" t="s">
        <v>3</v>
      </c>
      <c r="N11" s="22"/>
      <c r="O11" s="23"/>
      <c r="P11" s="23"/>
      <c r="Q11" s="24"/>
      <c r="R11" s="7"/>
      <c r="S11" s="7"/>
    </row>
    <row r="12" spans="1:19" ht="16.5" x14ac:dyDescent="0.35">
      <c r="B12" s="25" t="s">
        <v>5</v>
      </c>
      <c r="C12" s="6"/>
      <c r="D12" s="26" t="s">
        <v>6</v>
      </c>
      <c r="E12" s="26" t="s">
        <v>7</v>
      </c>
      <c r="F12" s="27" t="s">
        <v>8</v>
      </c>
      <c r="G12" s="13"/>
      <c r="H12" s="26" t="s">
        <v>7</v>
      </c>
      <c r="I12" s="27" t="s">
        <v>8</v>
      </c>
      <c r="J12" s="27" t="s">
        <v>8</v>
      </c>
      <c r="K12" s="28" t="s">
        <v>13</v>
      </c>
      <c r="L12" s="22"/>
      <c r="M12" s="41" t="s">
        <v>6</v>
      </c>
      <c r="N12" s="26" t="s">
        <v>7</v>
      </c>
      <c r="O12" s="27" t="s">
        <v>8</v>
      </c>
      <c r="P12" s="27" t="s">
        <v>9</v>
      </c>
      <c r="Q12" s="29" t="s">
        <v>10</v>
      </c>
      <c r="R12" s="7"/>
      <c r="S12" s="7"/>
    </row>
    <row r="13" spans="1:19" x14ac:dyDescent="0.2">
      <c r="B13" s="10"/>
      <c r="C13" s="6"/>
      <c r="D13" s="30"/>
      <c r="E13" s="30"/>
      <c r="F13" s="31"/>
      <c r="G13" s="30"/>
      <c r="H13" s="30"/>
      <c r="I13" s="31"/>
      <c r="J13" s="23"/>
      <c r="K13" s="15"/>
      <c r="L13" s="13"/>
      <c r="M13" s="30"/>
      <c r="N13" s="30"/>
      <c r="O13" s="31"/>
      <c r="P13" s="23"/>
      <c r="Q13" s="24"/>
      <c r="R13" s="7"/>
      <c r="S13" s="7"/>
    </row>
    <row r="14" spans="1:19" x14ac:dyDescent="0.2">
      <c r="A14" s="5">
        <v>1</v>
      </c>
      <c r="B14" s="42" t="s">
        <v>64</v>
      </c>
      <c r="C14" s="6"/>
      <c r="D14" s="30">
        <v>10191</v>
      </c>
      <c r="E14" s="30">
        <v>14222</v>
      </c>
      <c r="F14" s="31">
        <v>2860494000</v>
      </c>
      <c r="G14" s="30"/>
      <c r="H14" s="30">
        <v>10071</v>
      </c>
      <c r="I14" s="31">
        <v>2222831000</v>
      </c>
      <c r="J14" s="43">
        <f>(I14/H14)</f>
        <v>220716.01628438089</v>
      </c>
      <c r="K14" s="30"/>
      <c r="L14" s="30"/>
      <c r="M14" s="30">
        <v>76</v>
      </c>
      <c r="N14" s="30">
        <v>4049</v>
      </c>
      <c r="O14" s="31">
        <v>605334000</v>
      </c>
      <c r="P14" s="31">
        <f>(O14/M14)</f>
        <v>7964921.0526315793</v>
      </c>
      <c r="Q14" s="44">
        <f>(O14/N14)</f>
        <v>149502.09928377377</v>
      </c>
      <c r="S14" s="2"/>
    </row>
    <row r="15" spans="1:19" x14ac:dyDescent="0.2">
      <c r="A15" s="5">
        <v>2</v>
      </c>
      <c r="B15" s="17"/>
      <c r="C15" s="30"/>
      <c r="D15" s="30"/>
      <c r="E15" s="30"/>
      <c r="F15" s="31"/>
      <c r="G15" s="31"/>
      <c r="H15" s="30"/>
      <c r="I15" s="31"/>
      <c r="J15" s="30"/>
      <c r="K15" s="30"/>
      <c r="L15" s="30"/>
      <c r="M15" s="30"/>
      <c r="N15" s="30"/>
      <c r="O15" s="31"/>
      <c r="P15" s="31"/>
      <c r="Q15" s="44"/>
      <c r="R15" s="7"/>
      <c r="S15" s="2"/>
    </row>
    <row r="16" spans="1:19" x14ac:dyDescent="0.2">
      <c r="A16" s="5">
        <v>3</v>
      </c>
      <c r="B16" s="45" t="s">
        <v>65</v>
      </c>
      <c r="C16" s="30"/>
      <c r="D16" s="30">
        <f>(D18+D22)</f>
        <v>10020</v>
      </c>
      <c r="E16" s="30">
        <f>(E18+E22)</f>
        <v>13997</v>
      </c>
      <c r="F16" s="31">
        <f>(F18+F22)</f>
        <v>2816958919</v>
      </c>
      <c r="G16" s="30"/>
      <c r="H16" s="30">
        <f>(H18+H22)</f>
        <v>9918</v>
      </c>
      <c r="I16" s="31">
        <f>(I18+I22)</f>
        <v>2187711211</v>
      </c>
      <c r="J16" s="43">
        <f>(I16/H16)</f>
        <v>220579.87608388788</v>
      </c>
      <c r="K16" s="46"/>
      <c r="L16" s="30"/>
      <c r="M16" s="30">
        <f>(M18+M22)</f>
        <v>67</v>
      </c>
      <c r="N16" s="30">
        <f>(N18+N22)</f>
        <v>3995</v>
      </c>
      <c r="O16" s="31">
        <f>(O18+O22)</f>
        <v>598043618</v>
      </c>
      <c r="P16" s="31">
        <f>(O16/M16)</f>
        <v>8926024.1492537316</v>
      </c>
      <c r="Q16" s="44">
        <f>(O16/N16)</f>
        <v>149698.02703379223</v>
      </c>
      <c r="R16" s="7"/>
      <c r="S16" s="2"/>
    </row>
    <row r="17" spans="1:19" x14ac:dyDescent="0.2">
      <c r="A17" s="5">
        <v>4</v>
      </c>
      <c r="B17" s="17"/>
      <c r="C17" s="30"/>
      <c r="D17" s="30"/>
      <c r="E17" s="30"/>
      <c r="F17" s="31"/>
      <c r="G17" s="30"/>
      <c r="H17" s="30"/>
      <c r="I17" s="31"/>
      <c r="J17" s="31"/>
      <c r="K17" s="46"/>
      <c r="L17" s="30"/>
      <c r="M17" s="30"/>
      <c r="N17" s="30"/>
      <c r="O17" s="31"/>
      <c r="P17" s="31"/>
      <c r="Q17" s="44"/>
      <c r="R17" s="7"/>
      <c r="S17" s="2"/>
    </row>
    <row r="18" spans="1:19" x14ac:dyDescent="0.2">
      <c r="A18" s="5">
        <v>5</v>
      </c>
      <c r="B18" s="17" t="s">
        <v>69</v>
      </c>
      <c r="C18" s="30"/>
      <c r="D18" s="30">
        <f>(D19+D20+D21)</f>
        <v>9765</v>
      </c>
      <c r="E18" s="30">
        <f>(E19+E20+E21)</f>
        <v>12296</v>
      </c>
      <c r="F18" s="31">
        <f>(F19+F20+F21)</f>
        <v>2531468370</v>
      </c>
      <c r="G18" s="30"/>
      <c r="H18" s="30">
        <f>(H19+H20+H21)</f>
        <v>9673</v>
      </c>
      <c r="I18" s="31">
        <f>(I19+I20+I21)</f>
        <v>2122584732</v>
      </c>
      <c r="J18" s="43">
        <f t="shared" ref="J18:J24" si="0">(I18/H18)</f>
        <v>219433.96381680967</v>
      </c>
      <c r="K18" s="46"/>
      <c r="L18" s="30"/>
      <c r="M18" s="30">
        <f>(M19+M20+M21)</f>
        <v>58</v>
      </c>
      <c r="N18" s="30">
        <f>(N19+N20+N21)</f>
        <v>2541</v>
      </c>
      <c r="O18" s="31">
        <f>(O19+O20+O21)</f>
        <v>377804548</v>
      </c>
      <c r="P18" s="31">
        <f t="shared" ref="P18:P20" si="1">(O18/M18)</f>
        <v>6513871.5172413792</v>
      </c>
      <c r="Q18" s="44">
        <f t="shared" ref="Q18:Q20" si="2">(O18/N18)</f>
        <v>148683.41125541125</v>
      </c>
      <c r="R18" s="7"/>
      <c r="S18" s="2"/>
    </row>
    <row r="19" spans="1:19" x14ac:dyDescent="0.2">
      <c r="A19" s="5">
        <v>6</v>
      </c>
      <c r="B19" s="47" t="s">
        <v>70</v>
      </c>
      <c r="C19" s="30"/>
      <c r="D19" s="30">
        <f>(D28+D29+D37+D38)</f>
        <v>4989</v>
      </c>
      <c r="E19" s="30">
        <f>(E28+E29+E37+E38)</f>
        <v>6097</v>
      </c>
      <c r="F19" s="31">
        <f>(F28+F29+F37+F38)</f>
        <v>1233810620</v>
      </c>
      <c r="G19" s="30"/>
      <c r="H19" s="30">
        <f>(H28+H29+H37+H38)</f>
        <v>4953</v>
      </c>
      <c r="I19" s="31">
        <f>(I28+I29+I37+I38)</f>
        <v>1041928053</v>
      </c>
      <c r="J19" s="43">
        <f t="shared" si="0"/>
        <v>210363.02301635372</v>
      </c>
      <c r="K19" s="46"/>
      <c r="L19" s="30"/>
      <c r="M19" s="30">
        <f>(M28+M29+M37+M38)</f>
        <v>26</v>
      </c>
      <c r="N19" s="30">
        <f>(N28+N29+N37+N38)</f>
        <v>1124</v>
      </c>
      <c r="O19" s="31">
        <f>(O28+O29+O37+O38)</f>
        <v>189961056</v>
      </c>
      <c r="P19" s="31">
        <f t="shared" si="1"/>
        <v>7306194.461538462</v>
      </c>
      <c r="Q19" s="44">
        <f t="shared" si="2"/>
        <v>169004.49822064058</v>
      </c>
      <c r="R19" s="7"/>
      <c r="S19" s="2"/>
    </row>
    <row r="20" spans="1:19" x14ac:dyDescent="0.2">
      <c r="A20" s="5">
        <v>7</v>
      </c>
      <c r="B20" s="47" t="s">
        <v>71</v>
      </c>
      <c r="C20" s="30"/>
      <c r="D20" s="30">
        <f>(D30+D31+D32+D36+D41+D42+D43+D56+D60)</f>
        <v>4442</v>
      </c>
      <c r="E20" s="30">
        <f>(E30+E31+E32+E36+E41+E42+E43+E56+E60)</f>
        <v>5862</v>
      </c>
      <c r="F20" s="31">
        <f>(F30+F31+F32+F36+F41+F42+F43+F56+F60)</f>
        <v>1224419168</v>
      </c>
      <c r="G20" s="30"/>
      <c r="H20" s="30">
        <f>(H30+H31+H32+H36+H41+H42+H43+H56+H60)</f>
        <v>4389</v>
      </c>
      <c r="I20" s="31">
        <f>(I30+I31+I32+I36+I41+I42+I43+I56+I60)</f>
        <v>1008278792</v>
      </c>
      <c r="J20" s="43">
        <f t="shared" si="0"/>
        <v>229728.59239006607</v>
      </c>
      <c r="K20" s="46"/>
      <c r="L20" s="30"/>
      <c r="M20" s="30">
        <f>(M30+M31+M32+M36+M41+M42+M43+M56+M60)</f>
        <v>32</v>
      </c>
      <c r="N20" s="30">
        <f>(N30+N31+N32+N36+N41+N42+N43+N56+N60)</f>
        <v>1417</v>
      </c>
      <c r="O20" s="31">
        <f>(O30+O31+O32+O36+O41+O42+O43+O56+O60)</f>
        <v>187843492</v>
      </c>
      <c r="P20" s="31">
        <f t="shared" si="1"/>
        <v>5870109.125</v>
      </c>
      <c r="Q20" s="44">
        <f t="shared" si="2"/>
        <v>132564.21453775582</v>
      </c>
      <c r="R20" s="7"/>
      <c r="S20" s="2"/>
    </row>
    <row r="21" spans="1:19" x14ac:dyDescent="0.2">
      <c r="A21" s="5">
        <v>8</v>
      </c>
      <c r="B21" s="47" t="s">
        <v>72</v>
      </c>
      <c r="C21" s="30"/>
      <c r="D21" s="30">
        <f>(D50+D67)</f>
        <v>334</v>
      </c>
      <c r="E21" s="30">
        <f>(E50+E67)</f>
        <v>337</v>
      </c>
      <c r="F21" s="31">
        <f>(F50+F67)</f>
        <v>73238582</v>
      </c>
      <c r="G21" s="30"/>
      <c r="H21" s="30">
        <f>(H50+H67)</f>
        <v>331</v>
      </c>
      <c r="I21" s="31">
        <f>(I50+I67)</f>
        <v>72377887</v>
      </c>
      <c r="J21" s="43">
        <f t="shared" si="0"/>
        <v>218664.31117824774</v>
      </c>
      <c r="K21" s="46"/>
      <c r="L21" s="30"/>
      <c r="M21" s="30">
        <f>(M50+M67)</f>
        <v>0</v>
      </c>
      <c r="N21" s="30">
        <f>(N50+N67)</f>
        <v>0</v>
      </c>
      <c r="O21" s="31">
        <f>(O50+O67)</f>
        <v>0</v>
      </c>
      <c r="P21" s="31"/>
      <c r="Q21" s="44"/>
      <c r="R21" s="7"/>
      <c r="S21" s="2"/>
    </row>
    <row r="22" spans="1:19" x14ac:dyDescent="0.2">
      <c r="A22" s="5">
        <v>9</v>
      </c>
      <c r="B22" s="47" t="s">
        <v>41</v>
      </c>
      <c r="C22" s="30"/>
      <c r="D22" s="30">
        <f>(D23+D24)</f>
        <v>255</v>
      </c>
      <c r="E22" s="30">
        <f>(E23+E24)</f>
        <v>1701</v>
      </c>
      <c r="F22" s="31">
        <f>(F23+F24)</f>
        <v>285490549</v>
      </c>
      <c r="G22" s="30"/>
      <c r="H22" s="30">
        <f>(H23+H24)</f>
        <v>245</v>
      </c>
      <c r="I22" s="31">
        <f>(I23+I24)</f>
        <v>65126479</v>
      </c>
      <c r="J22" s="43">
        <f t="shared" si="0"/>
        <v>265822.36326530611</v>
      </c>
      <c r="K22" s="46"/>
      <c r="L22" s="30"/>
      <c r="M22" s="30">
        <f>(M23+M24)</f>
        <v>9</v>
      </c>
      <c r="N22" s="30">
        <f>(N23+N24)</f>
        <v>1454</v>
      </c>
      <c r="O22" s="31">
        <f>(O23+O24)</f>
        <v>220239070</v>
      </c>
      <c r="P22" s="31">
        <f t="shared" ref="P22:P23" si="3">(O22/M22)</f>
        <v>24471007.777777776</v>
      </c>
      <c r="Q22" s="44">
        <f t="shared" ref="Q22:Q23" si="4">(O22/N22)</f>
        <v>151471.16231086658</v>
      </c>
      <c r="R22" s="7"/>
      <c r="S22" s="2"/>
    </row>
    <row r="23" spans="1:19" x14ac:dyDescent="0.2">
      <c r="A23" s="5">
        <v>10</v>
      </c>
      <c r="B23" s="47" t="s">
        <v>66</v>
      </c>
      <c r="C23" s="30"/>
      <c r="D23" s="30">
        <f>(D33)</f>
        <v>91</v>
      </c>
      <c r="E23" s="30">
        <f>(E33)</f>
        <v>1531</v>
      </c>
      <c r="F23" s="31">
        <f>(F33)</f>
        <v>232896792</v>
      </c>
      <c r="G23" s="30"/>
      <c r="H23" s="30">
        <f>(H33)</f>
        <v>83</v>
      </c>
      <c r="I23" s="31">
        <f>(I33)</f>
        <v>13467722</v>
      </c>
      <c r="J23" s="43">
        <f t="shared" si="0"/>
        <v>162261.7108433735</v>
      </c>
      <c r="K23" s="46"/>
      <c r="L23" s="30"/>
      <c r="M23" s="30">
        <f>(M33)</f>
        <v>8</v>
      </c>
      <c r="N23" s="30">
        <f>(N33)</f>
        <v>1448</v>
      </c>
      <c r="O23" s="31">
        <f>(O33)</f>
        <v>219429070</v>
      </c>
      <c r="P23" s="31">
        <f t="shared" si="3"/>
        <v>27428633.75</v>
      </c>
      <c r="Q23" s="44">
        <f t="shared" si="4"/>
        <v>151539.41298342543</v>
      </c>
      <c r="R23" s="7"/>
      <c r="S23" s="2"/>
    </row>
    <row r="24" spans="1:19" x14ac:dyDescent="0.2">
      <c r="A24" s="5">
        <v>11</v>
      </c>
      <c r="B24" s="47" t="s">
        <v>67</v>
      </c>
      <c r="C24" s="30"/>
      <c r="D24" s="30">
        <f>(D49+D58+D62+D66+D69)</f>
        <v>164</v>
      </c>
      <c r="E24" s="30">
        <f>(E49+E58+E62+E66+E69)</f>
        <v>170</v>
      </c>
      <c r="F24" s="31">
        <f>(F49+F58+F62+F66+F69)</f>
        <v>52593757</v>
      </c>
      <c r="G24" s="48"/>
      <c r="H24" s="30">
        <f>(H49+H58+H62+H66+H69)</f>
        <v>162</v>
      </c>
      <c r="I24" s="31">
        <f>(I49+I58+I62+I66+I69)</f>
        <v>51658757</v>
      </c>
      <c r="J24" s="43">
        <f t="shared" si="0"/>
        <v>318881.2160493827</v>
      </c>
      <c r="K24" s="48"/>
      <c r="L24" s="48"/>
      <c r="M24" s="30">
        <f>(M49+M58+M62+M66+M69)</f>
        <v>1</v>
      </c>
      <c r="N24" s="30">
        <f>(N49+N58+N62+N66+N69)</f>
        <v>6</v>
      </c>
      <c r="O24" s="31">
        <f>(O49+O58+O62+O66+O69)</f>
        <v>810000</v>
      </c>
      <c r="P24" s="31">
        <f>(O24/M24)</f>
        <v>810000</v>
      </c>
      <c r="Q24" s="44">
        <f>(O24/N24)</f>
        <v>135000</v>
      </c>
      <c r="R24" s="7"/>
      <c r="S24" s="2"/>
    </row>
    <row r="25" spans="1:19" x14ac:dyDescent="0.2">
      <c r="A25" s="5">
        <v>12</v>
      </c>
      <c r="B25" s="47"/>
      <c r="C25" s="30"/>
      <c r="D25" s="30"/>
      <c r="E25" s="30"/>
      <c r="F25" s="31"/>
      <c r="G25" s="31"/>
      <c r="H25" s="30"/>
      <c r="I25" s="31"/>
      <c r="J25" s="30"/>
      <c r="K25" s="30"/>
      <c r="L25" s="30"/>
      <c r="M25" s="30"/>
      <c r="N25" s="30"/>
      <c r="O25" s="31"/>
      <c r="P25" s="31"/>
      <c r="Q25" s="44"/>
      <c r="R25" s="7"/>
      <c r="S25" s="2"/>
    </row>
    <row r="26" spans="1:19" x14ac:dyDescent="0.2">
      <c r="A26" s="5">
        <v>13</v>
      </c>
      <c r="B26" s="42"/>
      <c r="C26" s="30"/>
      <c r="D26" s="30"/>
      <c r="E26" s="30"/>
      <c r="F26" s="31"/>
      <c r="G26" s="31"/>
      <c r="H26" s="30"/>
      <c r="I26" s="31"/>
      <c r="J26" s="30"/>
      <c r="K26" s="30"/>
      <c r="L26" s="30"/>
      <c r="M26" s="30"/>
      <c r="N26" s="30"/>
      <c r="O26" s="31"/>
      <c r="P26" s="31"/>
      <c r="Q26" s="44"/>
      <c r="R26" s="7"/>
      <c r="S26" s="2"/>
    </row>
    <row r="27" spans="1:19" x14ac:dyDescent="0.2">
      <c r="A27" s="5">
        <v>14</v>
      </c>
      <c r="B27" s="42" t="s">
        <v>14</v>
      </c>
      <c r="C27" s="30"/>
      <c r="D27" s="30">
        <f>SUM(D28:D33)</f>
        <v>4155</v>
      </c>
      <c r="E27" s="30">
        <f>SUM(E28:E33)</f>
        <v>7181</v>
      </c>
      <c r="F27" s="31">
        <f>SUM(F28:F33)</f>
        <v>1274303358</v>
      </c>
      <c r="G27" s="30"/>
      <c r="H27" s="30">
        <f>SUM(H28:H33)</f>
        <v>4117</v>
      </c>
      <c r="I27" s="31">
        <f>SUM(I28:I33)</f>
        <v>828937278</v>
      </c>
      <c r="J27" s="43">
        <f t="shared" ref="J27:J33" si="5">(I27/H27)</f>
        <v>201344.97886810784</v>
      </c>
      <c r="K27" s="30"/>
      <c r="L27" s="30"/>
      <c r="M27" s="30">
        <f>SUM(M28:M33)</f>
        <v>35</v>
      </c>
      <c r="N27" s="30">
        <f>SUM(N28:N33)</f>
        <v>3058</v>
      </c>
      <c r="O27" s="31">
        <f>SUM(O28:O33)</f>
        <v>444419070</v>
      </c>
      <c r="P27" s="31">
        <f>(O27/M27)</f>
        <v>12697687.714285715</v>
      </c>
      <c r="Q27" s="44">
        <f>(O27/N27)</f>
        <v>145329.97710922171</v>
      </c>
      <c r="R27" s="7"/>
      <c r="S27" s="2"/>
    </row>
    <row r="28" spans="1:19" x14ac:dyDescent="0.2">
      <c r="A28" s="5">
        <v>15</v>
      </c>
      <c r="B28" s="49" t="s">
        <v>15</v>
      </c>
      <c r="C28" s="30"/>
      <c r="D28" s="30">
        <v>1666</v>
      </c>
      <c r="E28" s="30">
        <v>1666</v>
      </c>
      <c r="F28" s="31">
        <v>281647484</v>
      </c>
      <c r="G28" s="30"/>
      <c r="H28" s="30">
        <v>1666</v>
      </c>
      <c r="I28" s="31">
        <v>281647484</v>
      </c>
      <c r="J28" s="43">
        <f t="shared" si="5"/>
        <v>169056.11284513806</v>
      </c>
      <c r="K28" s="30">
        <v>16</v>
      </c>
      <c r="L28" s="30"/>
      <c r="M28" s="30">
        <v>0</v>
      </c>
      <c r="N28" s="30">
        <v>0</v>
      </c>
      <c r="O28" s="31">
        <v>0</v>
      </c>
      <c r="P28" s="31"/>
      <c r="Q28" s="44"/>
      <c r="R28" s="7"/>
      <c r="S28" s="2"/>
    </row>
    <row r="29" spans="1:19" x14ac:dyDescent="0.2">
      <c r="A29" s="5">
        <v>16</v>
      </c>
      <c r="B29" s="49" t="s">
        <v>16</v>
      </c>
      <c r="C29" s="30"/>
      <c r="D29" s="30">
        <v>882</v>
      </c>
      <c r="E29" s="30">
        <v>1559</v>
      </c>
      <c r="F29" s="31">
        <v>297144383</v>
      </c>
      <c r="G29" s="30"/>
      <c r="H29" s="30">
        <v>863</v>
      </c>
      <c r="I29" s="31">
        <v>191414383</v>
      </c>
      <c r="J29" s="43">
        <f t="shared" si="5"/>
        <v>221801.13904982619</v>
      </c>
      <c r="K29" s="30">
        <v>10</v>
      </c>
      <c r="L29" s="30"/>
      <c r="M29" s="30">
        <v>17</v>
      </c>
      <c r="N29" s="30">
        <v>692</v>
      </c>
      <c r="O29" s="31">
        <v>105290000</v>
      </c>
      <c r="P29" s="31">
        <f t="shared" ref="P29:P33" si="6">(O29/M29)</f>
        <v>6193529.4117647056</v>
      </c>
      <c r="Q29" s="44">
        <f t="shared" ref="Q29:Q33" si="7">(O29/N29)</f>
        <v>152153.17919075146</v>
      </c>
      <c r="R29" s="7"/>
      <c r="S29" s="2"/>
    </row>
    <row r="30" spans="1:19" x14ac:dyDescent="0.2">
      <c r="A30" s="5">
        <v>17</v>
      </c>
      <c r="B30" s="49" t="s">
        <v>17</v>
      </c>
      <c r="C30" s="30"/>
      <c r="D30" s="30">
        <v>219</v>
      </c>
      <c r="E30" s="30">
        <v>328</v>
      </c>
      <c r="F30" s="31">
        <v>78362910</v>
      </c>
      <c r="G30" s="30"/>
      <c r="H30" s="30">
        <v>217</v>
      </c>
      <c r="I30" s="31">
        <v>59355900</v>
      </c>
      <c r="J30" s="43">
        <f t="shared" si="5"/>
        <v>273529.49308755761</v>
      </c>
      <c r="K30" s="30">
        <v>2</v>
      </c>
      <c r="L30" s="30"/>
      <c r="M30" s="30">
        <v>1</v>
      </c>
      <c r="N30" s="30">
        <v>109</v>
      </c>
      <c r="O30" s="31">
        <v>18500000</v>
      </c>
      <c r="P30" s="31">
        <f t="shared" si="6"/>
        <v>18500000</v>
      </c>
      <c r="Q30" s="44">
        <f t="shared" si="7"/>
        <v>169724.77064220182</v>
      </c>
      <c r="R30" s="7"/>
      <c r="S30" s="2"/>
    </row>
    <row r="31" spans="1:19" x14ac:dyDescent="0.2">
      <c r="A31" s="5">
        <v>18</v>
      </c>
      <c r="B31" s="49" t="s">
        <v>18</v>
      </c>
      <c r="C31" s="30"/>
      <c r="D31" s="30">
        <v>658</v>
      </c>
      <c r="E31" s="30">
        <v>682</v>
      </c>
      <c r="F31" s="31">
        <v>134478162</v>
      </c>
      <c r="G31" s="30"/>
      <c r="H31" s="30">
        <v>657</v>
      </c>
      <c r="I31" s="31">
        <v>129728162</v>
      </c>
      <c r="J31" s="43">
        <f t="shared" si="5"/>
        <v>197455.34550989346</v>
      </c>
      <c r="K31" s="30">
        <v>14</v>
      </c>
      <c r="L31" s="30"/>
      <c r="M31" s="30">
        <v>1</v>
      </c>
      <c r="N31" s="30">
        <v>25</v>
      </c>
      <c r="O31" s="31">
        <v>4750000</v>
      </c>
      <c r="P31" s="31">
        <f t="shared" si="6"/>
        <v>4750000</v>
      </c>
      <c r="Q31" s="44">
        <f t="shared" si="7"/>
        <v>190000</v>
      </c>
      <c r="R31" s="7"/>
      <c r="S31" s="2"/>
    </row>
    <row r="32" spans="1:19" x14ac:dyDescent="0.2">
      <c r="A32" s="5">
        <v>19</v>
      </c>
      <c r="B32" s="49" t="s">
        <v>19</v>
      </c>
      <c r="C32" s="30"/>
      <c r="D32" s="30">
        <v>639</v>
      </c>
      <c r="E32" s="30">
        <v>1415</v>
      </c>
      <c r="F32" s="31">
        <v>249773627</v>
      </c>
      <c r="G32" s="30"/>
      <c r="H32" s="30">
        <v>631</v>
      </c>
      <c r="I32" s="31">
        <v>153323627</v>
      </c>
      <c r="J32" s="43">
        <f t="shared" si="5"/>
        <v>242985.14580031697</v>
      </c>
      <c r="K32" s="30">
        <v>5</v>
      </c>
      <c r="L32" s="30"/>
      <c r="M32" s="30">
        <v>8</v>
      </c>
      <c r="N32" s="30">
        <v>784</v>
      </c>
      <c r="O32" s="31">
        <v>96450000</v>
      </c>
      <c r="P32" s="31">
        <f t="shared" si="6"/>
        <v>12056250</v>
      </c>
      <c r="Q32" s="44">
        <f t="shared" si="7"/>
        <v>123022.95918367348</v>
      </c>
      <c r="R32" s="7"/>
      <c r="S32" s="2"/>
    </row>
    <row r="33" spans="1:19" x14ac:dyDescent="0.2">
      <c r="A33" s="5">
        <v>20</v>
      </c>
      <c r="B33" s="49" t="s">
        <v>20</v>
      </c>
      <c r="C33" s="30"/>
      <c r="D33" s="30">
        <v>91</v>
      </c>
      <c r="E33" s="30">
        <v>1531</v>
      </c>
      <c r="F33" s="31">
        <v>232896792</v>
      </c>
      <c r="G33" s="30"/>
      <c r="H33" s="30">
        <v>83</v>
      </c>
      <c r="I33" s="31">
        <v>13467722</v>
      </c>
      <c r="J33" s="43">
        <f t="shared" si="5"/>
        <v>162261.7108433735</v>
      </c>
      <c r="K33" s="30">
        <v>17</v>
      </c>
      <c r="L33" s="30"/>
      <c r="M33" s="30">
        <v>8</v>
      </c>
      <c r="N33" s="30">
        <v>1448</v>
      </c>
      <c r="O33" s="31">
        <v>219429070</v>
      </c>
      <c r="P33" s="31">
        <f t="shared" si="6"/>
        <v>27428633.75</v>
      </c>
      <c r="Q33" s="44">
        <f t="shared" si="7"/>
        <v>151539.41298342543</v>
      </c>
      <c r="R33" s="7"/>
      <c r="S33" s="2"/>
    </row>
    <row r="34" spans="1:19" x14ac:dyDescent="0.2">
      <c r="A34" s="5">
        <v>21</v>
      </c>
      <c r="B34" s="49"/>
      <c r="C34" s="30"/>
      <c r="D34" s="30"/>
      <c r="E34" s="30"/>
      <c r="F34" s="31"/>
      <c r="G34" s="30"/>
      <c r="H34" s="30"/>
      <c r="I34" s="31"/>
      <c r="J34" s="30"/>
      <c r="K34" s="30"/>
      <c r="L34" s="30"/>
      <c r="M34" s="30"/>
      <c r="N34" s="30"/>
      <c r="O34" s="31"/>
      <c r="P34" s="31"/>
      <c r="Q34" s="44"/>
      <c r="R34" s="7"/>
      <c r="S34" s="2"/>
    </row>
    <row r="35" spans="1:19" x14ac:dyDescent="0.2">
      <c r="A35" s="5">
        <v>22</v>
      </c>
      <c r="B35" s="42" t="s">
        <v>21</v>
      </c>
      <c r="C35" s="30"/>
      <c r="D35" s="30">
        <f>SUM(D36:D38)</f>
        <v>3639</v>
      </c>
      <c r="E35" s="30">
        <f>SUM(E36:E38)</f>
        <v>4421</v>
      </c>
      <c r="F35" s="31">
        <f>SUM(F36:F38)</f>
        <v>1039774781</v>
      </c>
      <c r="G35" s="30"/>
      <c r="H35" s="30">
        <f>SUM(H36:H38)</f>
        <v>3598</v>
      </c>
      <c r="I35" s="31">
        <f>SUM(I36:I38)</f>
        <v>872253198</v>
      </c>
      <c r="J35" s="43">
        <f t="shared" ref="J35" si="8">(I35/H35)</f>
        <v>242427.23679822125</v>
      </c>
      <c r="K35" s="30"/>
      <c r="L35" s="30"/>
      <c r="M35" s="30">
        <f>SUM(M36:M38)</f>
        <v>13</v>
      </c>
      <c r="N35" s="30">
        <f>SUM(N36:N38)</f>
        <v>753</v>
      </c>
      <c r="O35" s="31">
        <f>SUM(O36:O38)</f>
        <v>138250198</v>
      </c>
      <c r="P35" s="31">
        <f t="shared" ref="P35:P38" si="9">(O35/M35)</f>
        <v>10634630.615384616</v>
      </c>
      <c r="Q35" s="44">
        <f t="shared" ref="Q35:Q38" si="10">(O35/N35)</f>
        <v>183599.20053120851</v>
      </c>
      <c r="R35" s="7"/>
      <c r="S35" s="2"/>
    </row>
    <row r="36" spans="1:19" x14ac:dyDescent="0.2">
      <c r="A36" s="5">
        <v>23</v>
      </c>
      <c r="B36" s="49" t="s">
        <v>22</v>
      </c>
      <c r="C36" s="30"/>
      <c r="D36" s="30">
        <v>1198</v>
      </c>
      <c r="E36" s="30">
        <v>1549</v>
      </c>
      <c r="F36" s="31">
        <v>384756028</v>
      </c>
      <c r="G36" s="30"/>
      <c r="H36" s="30">
        <v>1174</v>
      </c>
      <c r="I36" s="31">
        <v>303387012</v>
      </c>
      <c r="J36" s="43">
        <f>(I36/H36)</f>
        <v>258421.64565587734</v>
      </c>
      <c r="K36" s="30">
        <v>3</v>
      </c>
      <c r="L36" s="30"/>
      <c r="M36" s="30">
        <v>4</v>
      </c>
      <c r="N36" s="30">
        <v>321</v>
      </c>
      <c r="O36" s="31">
        <v>53579142</v>
      </c>
      <c r="P36" s="31">
        <f t="shared" si="9"/>
        <v>13394785.5</v>
      </c>
      <c r="Q36" s="44">
        <f t="shared" si="10"/>
        <v>166913.21495327103</v>
      </c>
      <c r="R36" s="7"/>
      <c r="S36" s="2"/>
    </row>
    <row r="37" spans="1:19" x14ac:dyDescent="0.2">
      <c r="A37" s="5">
        <v>24</v>
      </c>
      <c r="B37" s="49" t="s">
        <v>23</v>
      </c>
      <c r="C37" s="30"/>
      <c r="D37" s="30">
        <v>810</v>
      </c>
      <c r="E37" s="30">
        <v>1145</v>
      </c>
      <c r="F37" s="31">
        <v>250402088</v>
      </c>
      <c r="G37" s="30"/>
      <c r="H37" s="30">
        <v>799</v>
      </c>
      <c r="I37" s="31">
        <v>186411200</v>
      </c>
      <c r="J37" s="43">
        <f>(I37/H37)</f>
        <v>233305.63204005006</v>
      </c>
      <c r="K37" s="30">
        <v>8</v>
      </c>
      <c r="L37" s="30"/>
      <c r="M37" s="30">
        <v>6</v>
      </c>
      <c r="N37" s="30">
        <v>336</v>
      </c>
      <c r="O37" s="31">
        <v>63240888</v>
      </c>
      <c r="P37" s="31">
        <f t="shared" si="9"/>
        <v>10540148</v>
      </c>
      <c r="Q37" s="44">
        <f t="shared" si="10"/>
        <v>188216.92857142858</v>
      </c>
      <c r="R37" s="7"/>
      <c r="S37" s="2"/>
    </row>
    <row r="38" spans="1:19" x14ac:dyDescent="0.2">
      <c r="A38" s="5">
        <v>25</v>
      </c>
      <c r="B38" s="49" t="s">
        <v>24</v>
      </c>
      <c r="C38" s="30"/>
      <c r="D38" s="30">
        <v>1631</v>
      </c>
      <c r="E38" s="30">
        <v>1727</v>
      </c>
      <c r="F38" s="31">
        <v>404616665</v>
      </c>
      <c r="G38" s="30"/>
      <c r="H38" s="30">
        <v>1625</v>
      </c>
      <c r="I38" s="31">
        <v>382454986</v>
      </c>
      <c r="J38" s="43">
        <f>(I38/H38)</f>
        <v>235356.91446153846</v>
      </c>
      <c r="K38" s="30">
        <v>6</v>
      </c>
      <c r="L38" s="30"/>
      <c r="M38" s="30">
        <v>3</v>
      </c>
      <c r="N38" s="30">
        <v>96</v>
      </c>
      <c r="O38" s="31">
        <v>21430168</v>
      </c>
      <c r="P38" s="31">
        <f t="shared" si="9"/>
        <v>7143389.333333333</v>
      </c>
      <c r="Q38" s="44">
        <f t="shared" si="10"/>
        <v>223230.91666666666</v>
      </c>
      <c r="R38" s="7"/>
      <c r="S38" s="2"/>
    </row>
    <row r="39" spans="1:19" x14ac:dyDescent="0.2">
      <c r="A39" s="5">
        <v>26</v>
      </c>
      <c r="B39" s="49"/>
      <c r="C39" s="30"/>
      <c r="D39" s="30"/>
      <c r="E39" s="30"/>
      <c r="F39" s="31"/>
      <c r="G39" s="30"/>
      <c r="H39" s="30"/>
      <c r="I39" s="31"/>
      <c r="J39" s="30"/>
      <c r="K39" s="30"/>
      <c r="L39" s="30"/>
      <c r="M39" s="30"/>
      <c r="N39" s="30"/>
      <c r="O39" s="31"/>
      <c r="P39" s="31"/>
      <c r="Q39" s="44"/>
      <c r="R39" s="7"/>
      <c r="S39" s="2"/>
    </row>
    <row r="40" spans="1:19" x14ac:dyDescent="0.2">
      <c r="A40" s="5">
        <v>27</v>
      </c>
      <c r="B40" s="42" t="s">
        <v>25</v>
      </c>
      <c r="C40" s="30"/>
      <c r="D40" s="30">
        <f>SUM(D41:D43)</f>
        <v>1454</v>
      </c>
      <c r="E40" s="30">
        <f>SUM(E41:E43)</f>
        <v>1554</v>
      </c>
      <c r="F40" s="31">
        <f>SUM(F41:F43)</f>
        <v>308848468</v>
      </c>
      <c r="G40" s="30"/>
      <c r="H40" s="30">
        <f>SUM(H41:H43)</f>
        <v>1446</v>
      </c>
      <c r="I40" s="31">
        <f>SUM(I41:I43)</f>
        <v>303497972</v>
      </c>
      <c r="J40" s="43">
        <f t="shared" ref="J40" si="11">(I40/H40)</f>
        <v>209887.94744121714</v>
      </c>
      <c r="K40" s="30"/>
      <c r="L40" s="30"/>
      <c r="M40" s="30">
        <f>SUM(M41:M43)</f>
        <v>8</v>
      </c>
      <c r="N40" s="30">
        <f>SUM(N41:N43)</f>
        <v>108</v>
      </c>
      <c r="O40" s="31">
        <f>SUM(O41:O43)</f>
        <v>5350496</v>
      </c>
      <c r="P40" s="31">
        <f>(O40/M40)</f>
        <v>668812</v>
      </c>
      <c r="Q40" s="44">
        <f>(O40/N40)</f>
        <v>49541.629629629628</v>
      </c>
      <c r="R40" s="7"/>
      <c r="S40" s="2"/>
    </row>
    <row r="41" spans="1:19" x14ac:dyDescent="0.2">
      <c r="A41" s="5">
        <v>28</v>
      </c>
      <c r="B41" s="49" t="s">
        <v>26</v>
      </c>
      <c r="C41" s="30"/>
      <c r="D41" s="30">
        <v>130</v>
      </c>
      <c r="E41" s="30">
        <v>130</v>
      </c>
      <c r="F41" s="31">
        <v>30505814</v>
      </c>
      <c r="G41" s="30"/>
      <c r="H41" s="30">
        <v>130</v>
      </c>
      <c r="I41" s="31">
        <v>30505814</v>
      </c>
      <c r="J41" s="43">
        <f>(I41/H41)</f>
        <v>234660.10769230771</v>
      </c>
      <c r="K41" s="30">
        <v>7</v>
      </c>
      <c r="L41" s="30"/>
      <c r="M41" s="30">
        <v>0</v>
      </c>
      <c r="N41" s="30">
        <v>0</v>
      </c>
      <c r="O41" s="31">
        <v>0</v>
      </c>
      <c r="P41" s="31"/>
      <c r="Q41" s="44"/>
      <c r="R41" s="7"/>
      <c r="S41" s="2"/>
    </row>
    <row r="42" spans="1:19" x14ac:dyDescent="0.2">
      <c r="A42" s="5">
        <v>29</v>
      </c>
      <c r="B42" s="49" t="s">
        <v>27</v>
      </c>
      <c r="C42" s="30"/>
      <c r="D42" s="30">
        <v>554</v>
      </c>
      <c r="E42" s="30">
        <v>600</v>
      </c>
      <c r="F42" s="31">
        <v>121148765</v>
      </c>
      <c r="G42" s="30"/>
      <c r="H42" s="30">
        <v>552</v>
      </c>
      <c r="I42" s="31">
        <v>116980823</v>
      </c>
      <c r="J42" s="43">
        <f>(I42/H42)</f>
        <v>211921.78079710144</v>
      </c>
      <c r="K42" s="30">
        <v>12</v>
      </c>
      <c r="L42" s="30"/>
      <c r="M42" s="30">
        <v>2</v>
      </c>
      <c r="N42" s="30">
        <v>48</v>
      </c>
      <c r="O42" s="31">
        <v>4167942</v>
      </c>
      <c r="P42" s="31">
        <f t="shared" ref="P42:P43" si="12">(O42/M42)</f>
        <v>2083971</v>
      </c>
      <c r="Q42" s="44">
        <f t="shared" ref="Q42:Q43" si="13">(O42/N42)</f>
        <v>86832.125</v>
      </c>
      <c r="R42" s="7"/>
      <c r="S42" s="2"/>
    </row>
    <row r="43" spans="1:19" x14ac:dyDescent="0.2">
      <c r="A43" s="5">
        <v>30</v>
      </c>
      <c r="B43" s="49" t="s">
        <v>28</v>
      </c>
      <c r="C43" s="30"/>
      <c r="D43" s="30">
        <v>770</v>
      </c>
      <c r="E43" s="30">
        <v>824</v>
      </c>
      <c r="F43" s="31">
        <v>157193889</v>
      </c>
      <c r="G43" s="30"/>
      <c r="H43" s="30">
        <v>764</v>
      </c>
      <c r="I43" s="31">
        <v>156011335</v>
      </c>
      <c r="J43" s="43">
        <f>(I43/H43)</f>
        <v>204203.31806282722</v>
      </c>
      <c r="K43" s="30">
        <v>13</v>
      </c>
      <c r="L43" s="30"/>
      <c r="M43" s="30">
        <v>6</v>
      </c>
      <c r="N43" s="30">
        <v>60</v>
      </c>
      <c r="O43" s="31">
        <v>1182554</v>
      </c>
      <c r="P43" s="31">
        <f t="shared" si="12"/>
        <v>197092.33333333334</v>
      </c>
      <c r="Q43" s="44">
        <f t="shared" si="13"/>
        <v>19709.233333333334</v>
      </c>
      <c r="R43" s="7"/>
      <c r="S43" s="2"/>
    </row>
    <row r="44" spans="1:19" x14ac:dyDescent="0.2">
      <c r="A44" s="5">
        <v>31</v>
      </c>
      <c r="B44" s="49"/>
      <c r="C44" s="30"/>
      <c r="D44" s="30"/>
      <c r="E44" s="30"/>
      <c r="F44" s="31"/>
      <c r="G44" s="30"/>
      <c r="H44" s="30"/>
      <c r="I44" s="31"/>
      <c r="J44" s="30"/>
      <c r="K44" s="30"/>
      <c r="L44" s="30"/>
      <c r="M44" s="30"/>
      <c r="N44" s="30"/>
      <c r="O44" s="31"/>
      <c r="P44" s="31"/>
      <c r="Q44" s="44"/>
      <c r="R44" s="7"/>
      <c r="S44" s="2"/>
    </row>
    <row r="45" spans="1:19" x14ac:dyDescent="0.2">
      <c r="A45" s="5">
        <v>32</v>
      </c>
      <c r="B45" s="42" t="s">
        <v>38</v>
      </c>
      <c r="C45" s="30"/>
      <c r="D45" s="30"/>
      <c r="E45" s="30"/>
      <c r="F45" s="31"/>
      <c r="G45" s="30"/>
      <c r="H45" s="30"/>
      <c r="I45" s="31"/>
      <c r="J45" s="30"/>
      <c r="K45" s="30"/>
      <c r="L45" s="30"/>
      <c r="M45" s="30"/>
      <c r="N45" s="30"/>
      <c r="O45" s="31"/>
      <c r="P45" s="31"/>
      <c r="Q45" s="44"/>
      <c r="R45" s="7"/>
      <c r="S45" s="2"/>
    </row>
    <row r="46" spans="1:19" x14ac:dyDescent="0.2">
      <c r="A46" s="5">
        <v>33</v>
      </c>
      <c r="B46" s="49" t="s">
        <v>42</v>
      </c>
      <c r="C46" s="30"/>
      <c r="D46" s="30"/>
      <c r="E46" s="30"/>
      <c r="F46" s="31"/>
      <c r="G46" s="30"/>
      <c r="H46" s="30"/>
      <c r="I46" s="31"/>
      <c r="J46" s="30"/>
      <c r="K46" s="30"/>
      <c r="L46" s="30"/>
      <c r="M46" s="30"/>
      <c r="N46" s="30"/>
      <c r="O46" s="31"/>
      <c r="P46" s="31"/>
      <c r="Q46" s="44"/>
      <c r="R46" s="7"/>
      <c r="S46" s="2"/>
    </row>
    <row r="47" spans="1:19" x14ac:dyDescent="0.2">
      <c r="A47" s="5">
        <v>34</v>
      </c>
      <c r="B47" s="50" t="s">
        <v>53</v>
      </c>
      <c r="C47" s="30"/>
      <c r="D47" s="30"/>
      <c r="E47" s="30"/>
      <c r="F47" s="31"/>
      <c r="G47" s="30"/>
      <c r="H47" s="30"/>
      <c r="I47" s="31"/>
      <c r="J47" s="30"/>
      <c r="K47" s="30"/>
      <c r="L47" s="30"/>
      <c r="M47" s="30"/>
      <c r="N47" s="30"/>
      <c r="O47" s="31"/>
      <c r="P47" s="31"/>
      <c r="Q47" s="44"/>
      <c r="R47" s="7"/>
      <c r="S47" s="2"/>
    </row>
    <row r="48" spans="1:19" x14ac:dyDescent="0.2">
      <c r="A48" s="5">
        <v>35</v>
      </c>
      <c r="B48" s="50" t="s">
        <v>54</v>
      </c>
      <c r="C48" s="30"/>
      <c r="D48" s="30"/>
      <c r="E48" s="30"/>
      <c r="F48" s="31"/>
      <c r="G48" s="30"/>
      <c r="H48" s="30"/>
      <c r="I48" s="31"/>
      <c r="J48" s="30"/>
      <c r="K48" s="30"/>
      <c r="L48" s="30"/>
      <c r="M48" s="30"/>
      <c r="N48" s="30"/>
      <c r="O48" s="31"/>
      <c r="P48" s="31"/>
      <c r="Q48" s="44"/>
      <c r="R48" s="7"/>
      <c r="S48" s="2"/>
    </row>
    <row r="49" spans="1:19" x14ac:dyDescent="0.2">
      <c r="A49" s="5">
        <v>36</v>
      </c>
      <c r="B49" s="49" t="s">
        <v>29</v>
      </c>
      <c r="C49" s="30"/>
      <c r="D49" s="30">
        <v>77</v>
      </c>
      <c r="E49" s="30">
        <v>77</v>
      </c>
      <c r="F49" s="31">
        <v>29699900</v>
      </c>
      <c r="G49" s="30"/>
      <c r="H49" s="30">
        <v>77</v>
      </c>
      <c r="I49" s="31">
        <v>29699900</v>
      </c>
      <c r="J49" s="43">
        <f>(I49/H49)</f>
        <v>385712.98701298703</v>
      </c>
      <c r="K49" s="30">
        <v>1</v>
      </c>
      <c r="L49" s="30"/>
      <c r="M49" s="30">
        <v>0</v>
      </c>
      <c r="N49" s="30">
        <v>0</v>
      </c>
      <c r="O49" s="31">
        <v>0</v>
      </c>
      <c r="P49" s="31"/>
      <c r="Q49" s="44"/>
      <c r="R49" s="7"/>
      <c r="S49" s="2"/>
    </row>
    <row r="50" spans="1:19" x14ac:dyDescent="0.2">
      <c r="A50" s="5">
        <v>37</v>
      </c>
      <c r="B50" s="49" t="s">
        <v>30</v>
      </c>
      <c r="C50" s="30"/>
      <c r="D50" s="30">
        <v>202</v>
      </c>
      <c r="E50" s="30">
        <v>203</v>
      </c>
      <c r="F50" s="31">
        <v>51867518</v>
      </c>
      <c r="G50" s="30"/>
      <c r="H50" s="30">
        <v>201</v>
      </c>
      <c r="I50" s="31">
        <v>51717518</v>
      </c>
      <c r="J50" s="43">
        <f>(I50/H50)</f>
        <v>257301.08457711444</v>
      </c>
      <c r="K50" s="30">
        <v>4</v>
      </c>
      <c r="L50" s="30"/>
      <c r="M50" s="30">
        <v>0</v>
      </c>
      <c r="N50" s="30">
        <v>0</v>
      </c>
      <c r="O50" s="31">
        <v>0</v>
      </c>
      <c r="P50" s="31"/>
      <c r="Q50" s="44"/>
      <c r="R50" s="7"/>
      <c r="S50" s="2"/>
    </row>
    <row r="51" spans="1:19" x14ac:dyDescent="0.2">
      <c r="A51" s="5">
        <v>38</v>
      </c>
      <c r="B51" s="49"/>
      <c r="C51" s="30"/>
      <c r="D51" s="30"/>
      <c r="E51" s="30"/>
      <c r="F51" s="31"/>
      <c r="G51" s="30"/>
      <c r="H51" s="30"/>
      <c r="I51" s="31"/>
      <c r="J51" s="30"/>
      <c r="K51" s="30"/>
      <c r="L51" s="30"/>
      <c r="M51" s="30"/>
      <c r="N51" s="30"/>
      <c r="O51" s="31"/>
      <c r="P51" s="31"/>
      <c r="Q51" s="44"/>
      <c r="R51" s="7"/>
      <c r="S51" s="2"/>
    </row>
    <row r="52" spans="1:19" x14ac:dyDescent="0.2">
      <c r="A52" s="5">
        <v>39</v>
      </c>
      <c r="B52" s="42" t="s">
        <v>39</v>
      </c>
      <c r="C52" s="30"/>
      <c r="D52" s="30"/>
      <c r="E52" s="30"/>
      <c r="F52" s="31"/>
      <c r="G52" s="30"/>
      <c r="H52" s="30"/>
      <c r="I52" s="31"/>
      <c r="J52" s="30"/>
      <c r="K52" s="30"/>
      <c r="L52" s="30"/>
      <c r="M52" s="30"/>
      <c r="N52" s="30"/>
      <c r="O52" s="31"/>
      <c r="P52" s="31"/>
      <c r="Q52" s="44"/>
      <c r="R52" s="7"/>
      <c r="S52" s="2"/>
    </row>
    <row r="53" spans="1:19" x14ac:dyDescent="0.2">
      <c r="A53" s="5">
        <v>40</v>
      </c>
      <c r="B53" s="49" t="s">
        <v>43</v>
      </c>
      <c r="C53" s="30"/>
      <c r="D53" s="30"/>
      <c r="E53" s="30"/>
      <c r="F53" s="31"/>
      <c r="G53" s="30"/>
      <c r="H53" s="30"/>
      <c r="I53" s="31"/>
      <c r="J53" s="30"/>
      <c r="K53" s="30"/>
      <c r="L53" s="30"/>
      <c r="M53" s="30"/>
      <c r="N53" s="30"/>
      <c r="O53" s="31"/>
      <c r="P53" s="31"/>
      <c r="Q53" s="44"/>
      <c r="R53" s="7"/>
      <c r="S53" s="2"/>
    </row>
    <row r="54" spans="1:19" x14ac:dyDescent="0.2">
      <c r="A54" s="5">
        <v>41</v>
      </c>
      <c r="B54" s="50" t="s">
        <v>55</v>
      </c>
      <c r="C54" s="30"/>
      <c r="D54" s="30"/>
      <c r="E54" s="30"/>
      <c r="F54" s="31"/>
      <c r="G54" s="30"/>
      <c r="H54" s="30"/>
      <c r="I54" s="31"/>
      <c r="J54" s="30"/>
      <c r="K54" s="30"/>
      <c r="L54" s="30"/>
      <c r="M54" s="30"/>
      <c r="N54" s="30"/>
      <c r="O54" s="31"/>
      <c r="P54" s="31"/>
      <c r="Q54" s="44"/>
      <c r="R54" s="7"/>
      <c r="S54" s="2"/>
    </row>
    <row r="55" spans="1:19" x14ac:dyDescent="0.2">
      <c r="A55" s="5">
        <v>42</v>
      </c>
      <c r="B55" s="50" t="s">
        <v>56</v>
      </c>
      <c r="C55" s="30"/>
      <c r="D55" s="30"/>
      <c r="E55" s="30"/>
      <c r="F55" s="31"/>
      <c r="G55" s="30"/>
      <c r="H55" s="30"/>
      <c r="I55" s="31"/>
      <c r="J55" s="30"/>
      <c r="K55" s="30"/>
      <c r="L55" s="30"/>
      <c r="M55" s="30"/>
      <c r="N55" s="30"/>
      <c r="O55" s="31"/>
      <c r="P55" s="31"/>
      <c r="Q55" s="44"/>
      <c r="R55" s="7"/>
      <c r="S55" s="2"/>
    </row>
    <row r="56" spans="1:19" x14ac:dyDescent="0.2">
      <c r="A56" s="5">
        <v>43</v>
      </c>
      <c r="B56" s="49" t="s">
        <v>31</v>
      </c>
      <c r="C56" s="30"/>
      <c r="D56" s="30">
        <v>106</v>
      </c>
      <c r="E56" s="30">
        <v>106</v>
      </c>
      <c r="F56" s="31">
        <v>24213741</v>
      </c>
      <c r="G56" s="30"/>
      <c r="H56" s="30">
        <v>106</v>
      </c>
      <c r="I56" s="31">
        <v>24213741</v>
      </c>
      <c r="J56" s="43">
        <f>(I56/H56)</f>
        <v>228431.51886792452</v>
      </c>
      <c r="K56" s="30">
        <v>9</v>
      </c>
      <c r="L56" s="30"/>
      <c r="M56" s="30">
        <v>0</v>
      </c>
      <c r="N56" s="30">
        <v>0</v>
      </c>
      <c r="O56" s="31">
        <v>0</v>
      </c>
      <c r="P56" s="31"/>
      <c r="Q56" s="44"/>
      <c r="R56" s="7"/>
      <c r="S56" s="2"/>
    </row>
    <row r="57" spans="1:19" x14ac:dyDescent="0.2">
      <c r="A57" s="5">
        <v>44</v>
      </c>
      <c r="B57" s="49" t="s">
        <v>44</v>
      </c>
      <c r="C57" s="30"/>
      <c r="D57" s="30"/>
      <c r="E57" s="30"/>
      <c r="F57" s="31"/>
      <c r="G57" s="30"/>
      <c r="H57" s="30"/>
      <c r="I57" s="31"/>
      <c r="J57" s="30"/>
      <c r="K57" s="30"/>
      <c r="L57" s="30"/>
      <c r="M57" s="30"/>
      <c r="N57" s="30"/>
      <c r="O57" s="31"/>
      <c r="P57" s="31"/>
      <c r="Q57" s="44"/>
      <c r="R57" s="7"/>
      <c r="S57" s="2"/>
    </row>
    <row r="58" spans="1:19" x14ac:dyDescent="0.2">
      <c r="A58" s="5">
        <v>45</v>
      </c>
      <c r="B58" s="50" t="s">
        <v>57</v>
      </c>
      <c r="C58" s="30"/>
      <c r="D58" s="30">
        <v>0</v>
      </c>
      <c r="E58" s="30">
        <v>0</v>
      </c>
      <c r="F58" s="31">
        <v>0</v>
      </c>
      <c r="G58" s="30"/>
      <c r="H58" s="30">
        <v>0</v>
      </c>
      <c r="I58" s="31">
        <v>0</v>
      </c>
      <c r="J58" s="30"/>
      <c r="K58" s="30"/>
      <c r="L58" s="30"/>
      <c r="M58" s="30">
        <v>0</v>
      </c>
      <c r="N58" s="30">
        <v>0</v>
      </c>
      <c r="O58" s="31">
        <v>0</v>
      </c>
      <c r="P58" s="31"/>
      <c r="Q58" s="44"/>
      <c r="R58" s="7"/>
      <c r="S58" s="2"/>
    </row>
    <row r="59" spans="1:19" x14ac:dyDescent="0.2">
      <c r="A59" s="5">
        <v>46</v>
      </c>
      <c r="B59" s="50" t="s">
        <v>58</v>
      </c>
      <c r="C59" s="30"/>
      <c r="D59" s="30"/>
      <c r="E59" s="30"/>
      <c r="F59" s="31"/>
      <c r="G59" s="30"/>
      <c r="H59" s="30"/>
      <c r="I59" s="31"/>
      <c r="J59" s="30"/>
      <c r="K59" s="30"/>
      <c r="L59" s="30"/>
      <c r="M59" s="30"/>
      <c r="N59" s="30"/>
      <c r="O59" s="31"/>
      <c r="P59" s="31"/>
      <c r="Q59" s="44"/>
      <c r="R59" s="7"/>
      <c r="S59" s="2"/>
    </row>
    <row r="60" spans="1:19" x14ac:dyDescent="0.2">
      <c r="A60" s="5">
        <v>47</v>
      </c>
      <c r="B60" s="49" t="s">
        <v>32</v>
      </c>
      <c r="C60" s="30"/>
      <c r="D60" s="30">
        <v>168</v>
      </c>
      <c r="E60" s="30">
        <v>228</v>
      </c>
      <c r="F60" s="31">
        <v>43986232</v>
      </c>
      <c r="G60" s="30"/>
      <c r="H60" s="30">
        <v>158</v>
      </c>
      <c r="I60" s="31">
        <v>34772378</v>
      </c>
      <c r="J60" s="43">
        <f>(I60/H60)</f>
        <v>220078.34177215191</v>
      </c>
      <c r="K60" s="30">
        <v>11</v>
      </c>
      <c r="L60" s="30"/>
      <c r="M60" s="30">
        <v>10</v>
      </c>
      <c r="N60" s="30">
        <v>70</v>
      </c>
      <c r="O60" s="31">
        <v>9213854</v>
      </c>
      <c r="P60" s="31">
        <f>(O60/M60)</f>
        <v>921385.4</v>
      </c>
      <c r="Q60" s="44">
        <f>(O60/N60)</f>
        <v>131626.48571428572</v>
      </c>
      <c r="R60" s="7"/>
      <c r="S60" s="2"/>
    </row>
    <row r="61" spans="1:19" x14ac:dyDescent="0.2">
      <c r="A61" s="5">
        <v>48</v>
      </c>
      <c r="B61" s="49" t="s">
        <v>45</v>
      </c>
      <c r="C61" s="30"/>
      <c r="D61" s="30"/>
      <c r="E61" s="30"/>
      <c r="F61" s="31"/>
      <c r="G61" s="30"/>
      <c r="H61" s="30"/>
      <c r="I61" s="31"/>
      <c r="J61" s="30"/>
      <c r="K61" s="30"/>
      <c r="L61" s="30"/>
      <c r="M61" s="30"/>
      <c r="N61" s="30"/>
      <c r="O61" s="31"/>
      <c r="P61" s="31"/>
      <c r="Q61" s="44"/>
      <c r="R61" s="7"/>
      <c r="S61" s="2"/>
    </row>
    <row r="62" spans="1:19" x14ac:dyDescent="0.2">
      <c r="A62" s="5">
        <v>49</v>
      </c>
      <c r="B62" s="50" t="s">
        <v>59</v>
      </c>
      <c r="C62" s="30"/>
      <c r="D62" s="30">
        <v>41</v>
      </c>
      <c r="E62" s="30">
        <v>41</v>
      </c>
      <c r="F62" s="31">
        <v>12791629</v>
      </c>
      <c r="G62" s="30"/>
      <c r="H62" s="30">
        <v>41</v>
      </c>
      <c r="I62" s="31">
        <v>12791629</v>
      </c>
      <c r="J62" s="43">
        <f>(I62/H62)</f>
        <v>311990.95121951221</v>
      </c>
      <c r="K62" s="30"/>
      <c r="L62" s="30"/>
      <c r="M62" s="30">
        <v>0</v>
      </c>
      <c r="N62" s="30">
        <v>0</v>
      </c>
      <c r="O62" s="31">
        <v>0</v>
      </c>
      <c r="P62" s="31"/>
      <c r="Q62" s="44"/>
      <c r="R62" s="7"/>
      <c r="S62" s="2"/>
    </row>
    <row r="63" spans="1:19" x14ac:dyDescent="0.2">
      <c r="A63" s="5">
        <v>50</v>
      </c>
      <c r="B63" s="49"/>
      <c r="C63" s="30"/>
      <c r="D63" s="30"/>
      <c r="E63" s="30"/>
      <c r="F63" s="31"/>
      <c r="G63" s="30"/>
      <c r="H63" s="30"/>
      <c r="I63" s="31"/>
      <c r="J63" s="43"/>
      <c r="K63" s="30"/>
      <c r="L63" s="30"/>
      <c r="M63" s="30"/>
      <c r="N63" s="30"/>
      <c r="O63" s="31"/>
      <c r="P63" s="31"/>
      <c r="Q63" s="44"/>
      <c r="R63" s="7"/>
      <c r="S63" s="2"/>
    </row>
    <row r="64" spans="1:19" x14ac:dyDescent="0.2">
      <c r="A64" s="5">
        <v>51</v>
      </c>
      <c r="B64" s="42" t="s">
        <v>40</v>
      </c>
      <c r="C64" s="30"/>
      <c r="D64" s="30"/>
      <c r="E64" s="30"/>
      <c r="F64" s="31"/>
      <c r="G64" s="30"/>
      <c r="H64" s="30"/>
      <c r="I64" s="31"/>
      <c r="J64" s="30"/>
      <c r="K64" s="30"/>
      <c r="L64" s="30"/>
      <c r="M64" s="30"/>
      <c r="N64" s="30"/>
      <c r="O64" s="31"/>
      <c r="P64" s="31"/>
      <c r="Q64" s="44"/>
      <c r="R64" s="7"/>
      <c r="S64" s="2"/>
    </row>
    <row r="65" spans="1:19" x14ac:dyDescent="0.2">
      <c r="A65" s="5">
        <v>52</v>
      </c>
      <c r="B65" s="49" t="s">
        <v>46</v>
      </c>
      <c r="C65" s="30"/>
      <c r="D65" s="30"/>
      <c r="E65" s="30"/>
      <c r="F65" s="31"/>
      <c r="G65" s="30"/>
      <c r="H65" s="30"/>
      <c r="I65" s="31"/>
      <c r="J65" s="30"/>
      <c r="K65" s="30"/>
      <c r="L65" s="30"/>
      <c r="M65" s="30"/>
      <c r="N65" s="30"/>
      <c r="O65" s="31"/>
      <c r="P65" s="31"/>
      <c r="Q65" s="44"/>
      <c r="R65" s="7"/>
      <c r="S65" s="2"/>
    </row>
    <row r="66" spans="1:19" x14ac:dyDescent="0.2">
      <c r="A66" s="5">
        <v>53</v>
      </c>
      <c r="B66" s="49" t="s">
        <v>60</v>
      </c>
      <c r="C66" s="30"/>
      <c r="D66" s="30">
        <v>27</v>
      </c>
      <c r="E66" s="30">
        <v>27</v>
      </c>
      <c r="F66" s="31">
        <v>5265076</v>
      </c>
      <c r="G66" s="30"/>
      <c r="H66" s="30">
        <v>27</v>
      </c>
      <c r="I66" s="31">
        <v>5265076</v>
      </c>
      <c r="J66" s="43">
        <f>(I66/H66)</f>
        <v>195002.8148148148</v>
      </c>
      <c r="K66" s="30">
        <v>15</v>
      </c>
      <c r="L66" s="30"/>
      <c r="M66" s="30">
        <v>0</v>
      </c>
      <c r="N66" s="30">
        <v>0</v>
      </c>
      <c r="O66" s="31">
        <v>0</v>
      </c>
      <c r="P66" s="31"/>
      <c r="Q66" s="44"/>
      <c r="R66" s="7"/>
      <c r="S66" s="7"/>
    </row>
    <row r="67" spans="1:19" x14ac:dyDescent="0.2">
      <c r="A67" s="5">
        <v>54</v>
      </c>
      <c r="B67" s="49" t="s">
        <v>33</v>
      </c>
      <c r="C67" s="30"/>
      <c r="D67" s="30">
        <v>132</v>
      </c>
      <c r="E67" s="30">
        <v>134</v>
      </c>
      <c r="F67" s="31">
        <v>21371064</v>
      </c>
      <c r="G67" s="30"/>
      <c r="H67" s="30">
        <v>130</v>
      </c>
      <c r="I67" s="31">
        <v>20660369</v>
      </c>
      <c r="J67" s="43">
        <f>(I67/H67)</f>
        <v>158925.91538461539</v>
      </c>
      <c r="K67" s="30">
        <v>18</v>
      </c>
      <c r="L67" s="30"/>
      <c r="M67" s="30">
        <v>0</v>
      </c>
      <c r="N67" s="30">
        <v>0</v>
      </c>
      <c r="O67" s="31">
        <v>0</v>
      </c>
      <c r="P67" s="31"/>
      <c r="Q67" s="44"/>
      <c r="R67" s="7"/>
      <c r="S67" s="7"/>
    </row>
    <row r="68" spans="1:19" x14ac:dyDescent="0.2">
      <c r="A68" s="5">
        <v>55</v>
      </c>
      <c r="B68" s="49" t="s">
        <v>61</v>
      </c>
      <c r="C68" s="30"/>
      <c r="D68" s="30"/>
      <c r="E68" s="30"/>
      <c r="F68" s="31"/>
      <c r="G68" s="30"/>
      <c r="H68" s="30"/>
      <c r="I68" s="31"/>
      <c r="J68" s="30"/>
      <c r="K68" s="30"/>
      <c r="L68" s="30"/>
      <c r="M68" s="30"/>
      <c r="N68" s="30"/>
      <c r="O68" s="31"/>
      <c r="P68" s="31"/>
      <c r="Q68" s="44"/>
      <c r="R68" s="7"/>
      <c r="S68" s="7"/>
    </row>
    <row r="69" spans="1:19" x14ac:dyDescent="0.2">
      <c r="A69" s="5">
        <v>56</v>
      </c>
      <c r="B69" s="50" t="s">
        <v>62</v>
      </c>
      <c r="C69" s="30"/>
      <c r="D69" s="30">
        <v>19</v>
      </c>
      <c r="E69" s="30">
        <v>25</v>
      </c>
      <c r="F69" s="31">
        <v>4837152</v>
      </c>
      <c r="G69" s="30"/>
      <c r="H69" s="30">
        <v>17</v>
      </c>
      <c r="I69" s="31">
        <v>3902152</v>
      </c>
      <c r="J69" s="43">
        <f>(I69/H69)</f>
        <v>229538.35294117648</v>
      </c>
      <c r="K69" s="30"/>
      <c r="L69" s="30"/>
      <c r="M69" s="30">
        <v>1</v>
      </c>
      <c r="N69" s="30">
        <v>6</v>
      </c>
      <c r="O69" s="31">
        <v>810000</v>
      </c>
      <c r="P69" s="31">
        <f>(O69/M69)</f>
        <v>810000</v>
      </c>
      <c r="Q69" s="44">
        <f>(O69/N69)</f>
        <v>135000</v>
      </c>
      <c r="R69" s="7"/>
      <c r="S69" s="7"/>
    </row>
    <row r="70" spans="1:19" ht="15" thickBot="1" x14ac:dyDescent="0.25">
      <c r="B70" s="51"/>
      <c r="C70" s="52"/>
      <c r="D70" s="52"/>
      <c r="E70" s="52"/>
      <c r="F70" s="53"/>
      <c r="G70" s="52"/>
      <c r="H70" s="52"/>
      <c r="I70" s="53"/>
      <c r="J70" s="53"/>
      <c r="K70" s="54"/>
      <c r="L70" s="52"/>
      <c r="M70" s="52"/>
      <c r="N70" s="52"/>
      <c r="O70" s="53"/>
      <c r="P70" s="53"/>
      <c r="Q70" s="55"/>
      <c r="R70" s="7"/>
      <c r="S70" s="7"/>
    </row>
    <row r="71" spans="1:19" ht="15" thickTop="1" x14ac:dyDescent="0.2">
      <c r="B71" s="1"/>
      <c r="C71" s="3"/>
      <c r="K71" s="8"/>
      <c r="S71" s="7"/>
    </row>
    <row r="72" spans="1:19" x14ac:dyDescent="0.2">
      <c r="B72" s="9" t="s">
        <v>73</v>
      </c>
      <c r="C72" s="3"/>
      <c r="K72" s="8"/>
      <c r="S72" s="7"/>
    </row>
    <row r="73" spans="1:19" x14ac:dyDescent="0.2">
      <c r="B73" s="1" t="s">
        <v>34</v>
      </c>
      <c r="C73" s="3"/>
      <c r="K73" s="8"/>
      <c r="S73" s="7"/>
    </row>
    <row r="74" spans="1:19" x14ac:dyDescent="0.2">
      <c r="B74" s="3" t="s">
        <v>35</v>
      </c>
      <c r="C74" s="3"/>
      <c r="K74" s="8"/>
      <c r="S74" s="7"/>
    </row>
    <row r="75" spans="1:19" x14ac:dyDescent="0.2">
      <c r="B75" s="3" t="s">
        <v>36</v>
      </c>
      <c r="C75" s="3"/>
      <c r="K75" s="8"/>
      <c r="S75" s="7"/>
    </row>
    <row r="76" spans="1:19" x14ac:dyDescent="0.2">
      <c r="B76" s="3" t="s">
        <v>37</v>
      </c>
      <c r="C76" s="3"/>
      <c r="K76" s="8"/>
    </row>
    <row r="77" spans="1:19" x14ac:dyDescent="0.2">
      <c r="B77" s="3" t="s">
        <v>47</v>
      </c>
      <c r="C77" s="3"/>
      <c r="K77" s="8"/>
    </row>
    <row r="78" spans="1:19" x14ac:dyDescent="0.2">
      <c r="A78" s="2"/>
      <c r="B78" s="3" t="s">
        <v>48</v>
      </c>
      <c r="C78" s="3"/>
      <c r="K78" s="8"/>
    </row>
    <row r="79" spans="1:19" x14ac:dyDescent="0.2">
      <c r="A79" s="2"/>
      <c r="B79" s="3" t="s">
        <v>49</v>
      </c>
      <c r="C79" s="3"/>
      <c r="K79" s="8"/>
    </row>
    <row r="80" spans="1:19" x14ac:dyDescent="0.2">
      <c r="A80" s="2"/>
      <c r="B80" s="3" t="s">
        <v>50</v>
      </c>
      <c r="C80" s="3"/>
      <c r="K80" s="8"/>
    </row>
    <row r="81" spans="2:11" x14ac:dyDescent="0.2">
      <c r="B81" s="3" t="s">
        <v>51</v>
      </c>
      <c r="C81" s="3"/>
      <c r="K81" s="8"/>
    </row>
    <row r="82" spans="2:11" x14ac:dyDescent="0.2">
      <c r="B82" s="3" t="s">
        <v>52</v>
      </c>
      <c r="C82" s="3"/>
      <c r="K82" s="8"/>
    </row>
  </sheetData>
  <phoneticPr fontId="0" type="noConversion"/>
  <pageMargins left="0.75" right="0.75" top="1" bottom="1" header="0.5" footer="0.5"/>
  <pageSetup scale="4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F14671-D1FB-477B-9203-C033EFD3AF5D}"/>
</file>

<file path=customXml/itemProps2.xml><?xml version="1.0" encoding="utf-8"?>
<ds:datastoreItem xmlns:ds="http://schemas.openxmlformats.org/officeDocument/2006/customXml" ds:itemID="{5B06DEB5-0385-452F-948D-4F0C4D89A7E9}"/>
</file>

<file path=customXml/itemProps3.xml><?xml version="1.0" encoding="utf-8"?>
<ds:datastoreItem xmlns:ds="http://schemas.openxmlformats.org/officeDocument/2006/customXml" ds:itemID="{2D8A8B16-6075-4501-A101-686B5D4A4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2018-10-29T13:54:43Z</cp:lastPrinted>
  <dcterms:created xsi:type="dcterms:W3CDTF">2003-04-24T14:06:32Z</dcterms:created>
  <dcterms:modified xsi:type="dcterms:W3CDTF">2018-10-29T13:56:13Z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