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SEPT18\"/>
    </mc:Choice>
  </mc:AlternateContent>
  <xr:revisionPtr revIDLastSave="0" documentId="8_{457E2E79-FCB5-4D7C-A60E-4691CC667C71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B" sheetId="1" r:id="rId1"/>
  </sheets>
  <definedNames>
    <definedName name="_xlnm.Print_Area" localSheetId="0">'2B'!$B$2:$U$83</definedName>
  </definedNames>
  <calcPr calcId="179017"/>
</workbook>
</file>

<file path=xl/calcChain.xml><?xml version="1.0" encoding="utf-8"?>
<calcChain xmlns="http://schemas.openxmlformats.org/spreadsheetml/2006/main">
  <c r="S69" i="1" l="1"/>
  <c r="R69" i="1"/>
  <c r="S67" i="1"/>
  <c r="R67" i="1"/>
  <c r="S66" i="1"/>
  <c r="R66" i="1"/>
  <c r="S62" i="1"/>
  <c r="R62" i="1"/>
  <c r="S60" i="1"/>
  <c r="R60" i="1"/>
  <c r="S58" i="1"/>
  <c r="R58" i="1"/>
  <c r="S56" i="1"/>
  <c r="R56" i="1"/>
  <c r="S50" i="1"/>
  <c r="R50" i="1"/>
  <c r="S49" i="1"/>
  <c r="R49" i="1"/>
  <c r="S43" i="1"/>
  <c r="R43" i="1"/>
  <c r="S42" i="1"/>
  <c r="R42" i="1"/>
  <c r="S41" i="1"/>
  <c r="R41" i="1"/>
  <c r="S40" i="1"/>
  <c r="R40" i="1"/>
  <c r="S38" i="1"/>
  <c r="R38" i="1"/>
  <c r="S37" i="1"/>
  <c r="R37" i="1"/>
  <c r="S36" i="1"/>
  <c r="R36" i="1"/>
  <c r="S35" i="1"/>
  <c r="R35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6" i="1"/>
  <c r="R16" i="1"/>
  <c r="M69" i="1"/>
  <c r="L69" i="1"/>
  <c r="M67" i="1"/>
  <c r="L67" i="1"/>
  <c r="M66" i="1"/>
  <c r="L66" i="1"/>
  <c r="M62" i="1"/>
  <c r="L62" i="1"/>
  <c r="M60" i="1"/>
  <c r="L60" i="1"/>
  <c r="M58" i="1"/>
  <c r="L58" i="1"/>
  <c r="M56" i="1"/>
  <c r="L56" i="1"/>
  <c r="M50" i="1"/>
  <c r="L50" i="1"/>
  <c r="M49" i="1"/>
  <c r="L49" i="1"/>
  <c r="M43" i="1"/>
  <c r="L43" i="1"/>
  <c r="M42" i="1"/>
  <c r="L42" i="1"/>
  <c r="M41" i="1"/>
  <c r="L41" i="1"/>
  <c r="M40" i="1"/>
  <c r="L40" i="1"/>
  <c r="M38" i="1"/>
  <c r="L38" i="1"/>
  <c r="M37" i="1"/>
  <c r="L37" i="1"/>
  <c r="M36" i="1"/>
  <c r="L36" i="1"/>
  <c r="M35" i="1"/>
  <c r="L35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6" i="1"/>
  <c r="L16" i="1"/>
  <c r="S14" i="1"/>
  <c r="R14" i="1"/>
  <c r="M14" i="1"/>
  <c r="L14" i="1"/>
  <c r="Q69" i="1"/>
  <c r="P69" i="1"/>
  <c r="K69" i="1"/>
  <c r="J69" i="1"/>
  <c r="I69" i="1"/>
  <c r="F69" i="1"/>
  <c r="P67" i="1"/>
  <c r="Q67" i="1" s="1"/>
  <c r="J67" i="1"/>
  <c r="K67" i="1" s="1"/>
  <c r="I67" i="1"/>
  <c r="F67" i="1"/>
  <c r="Q66" i="1"/>
  <c r="P66" i="1"/>
  <c r="K66" i="1"/>
  <c r="J66" i="1"/>
  <c r="I66" i="1"/>
  <c r="F66" i="1"/>
  <c r="Q62" i="1"/>
  <c r="P62" i="1"/>
  <c r="J62" i="1"/>
  <c r="K62" i="1" s="1"/>
  <c r="I62" i="1"/>
  <c r="F62" i="1"/>
  <c r="Q60" i="1"/>
  <c r="P60" i="1"/>
  <c r="K60" i="1"/>
  <c r="J60" i="1"/>
  <c r="I60" i="1"/>
  <c r="F60" i="1"/>
  <c r="P56" i="1"/>
  <c r="Q56" i="1" s="1"/>
  <c r="K56" i="1"/>
  <c r="J56" i="1"/>
  <c r="I56" i="1"/>
  <c r="F56" i="1"/>
  <c r="P50" i="1"/>
  <c r="Q50" i="1" s="1"/>
  <c r="J50" i="1"/>
  <c r="K50" i="1" s="1"/>
  <c r="I50" i="1"/>
  <c r="F50" i="1"/>
  <c r="Q49" i="1"/>
  <c r="P49" i="1"/>
  <c r="J49" i="1"/>
  <c r="K49" i="1" s="1"/>
  <c r="I49" i="1"/>
  <c r="F49" i="1"/>
  <c r="P43" i="1"/>
  <c r="Q43" i="1" s="1"/>
  <c r="J43" i="1"/>
  <c r="K43" i="1" s="1"/>
  <c r="I43" i="1"/>
  <c r="F43" i="1"/>
  <c r="P42" i="1"/>
  <c r="Q42" i="1" s="1"/>
  <c r="K42" i="1"/>
  <c r="J42" i="1"/>
  <c r="I42" i="1"/>
  <c r="F42" i="1"/>
  <c r="P41" i="1"/>
  <c r="Q41" i="1" s="1"/>
  <c r="J41" i="1"/>
  <c r="K41" i="1" s="1"/>
  <c r="I41" i="1"/>
  <c r="F41" i="1"/>
  <c r="H40" i="1"/>
  <c r="G40" i="1"/>
  <c r="E40" i="1"/>
  <c r="P40" i="1" s="1"/>
  <c r="Q40" i="1" s="1"/>
  <c r="D40" i="1"/>
  <c r="J40" i="1" s="1"/>
  <c r="K40" i="1" s="1"/>
  <c r="P38" i="1"/>
  <c r="Q38" i="1" s="1"/>
  <c r="J38" i="1"/>
  <c r="K38" i="1" s="1"/>
  <c r="I38" i="1"/>
  <c r="F38" i="1"/>
  <c r="Q37" i="1"/>
  <c r="P37" i="1"/>
  <c r="J37" i="1"/>
  <c r="K37" i="1" s="1"/>
  <c r="I37" i="1"/>
  <c r="F37" i="1"/>
  <c r="P36" i="1"/>
  <c r="Q36" i="1" s="1"/>
  <c r="J36" i="1"/>
  <c r="K36" i="1" s="1"/>
  <c r="I36" i="1"/>
  <c r="F36" i="1"/>
  <c r="H35" i="1"/>
  <c r="G35" i="1"/>
  <c r="E35" i="1"/>
  <c r="P35" i="1" s="1"/>
  <c r="Q35" i="1" s="1"/>
  <c r="D35" i="1"/>
  <c r="P33" i="1"/>
  <c r="Q33" i="1" s="1"/>
  <c r="J33" i="1"/>
  <c r="K33" i="1" s="1"/>
  <c r="I33" i="1"/>
  <c r="F33" i="1"/>
  <c r="Q32" i="1"/>
  <c r="P32" i="1"/>
  <c r="K32" i="1"/>
  <c r="J32" i="1"/>
  <c r="I32" i="1"/>
  <c r="F32" i="1"/>
  <c r="P31" i="1"/>
  <c r="Q31" i="1" s="1"/>
  <c r="J31" i="1"/>
  <c r="K31" i="1" s="1"/>
  <c r="I31" i="1"/>
  <c r="F31" i="1"/>
  <c r="Q30" i="1"/>
  <c r="P30" i="1"/>
  <c r="J30" i="1"/>
  <c r="K30" i="1" s="1"/>
  <c r="I30" i="1"/>
  <c r="F30" i="1"/>
  <c r="P29" i="1"/>
  <c r="Q29" i="1" s="1"/>
  <c r="J29" i="1"/>
  <c r="K29" i="1" s="1"/>
  <c r="I29" i="1"/>
  <c r="F29" i="1"/>
  <c r="P28" i="1"/>
  <c r="Q28" i="1" s="1"/>
  <c r="K28" i="1"/>
  <c r="J28" i="1"/>
  <c r="I28" i="1"/>
  <c r="F28" i="1"/>
  <c r="J27" i="1"/>
  <c r="K27" i="1" s="1"/>
  <c r="H27" i="1"/>
  <c r="G27" i="1"/>
  <c r="E27" i="1"/>
  <c r="D27" i="1"/>
  <c r="H24" i="1"/>
  <c r="H22" i="1" s="1"/>
  <c r="G24" i="1"/>
  <c r="E24" i="1"/>
  <c r="P24" i="1" s="1"/>
  <c r="Q24" i="1" s="1"/>
  <c r="D24" i="1"/>
  <c r="J24" i="1" s="1"/>
  <c r="K24" i="1" s="1"/>
  <c r="P23" i="1"/>
  <c r="Q23" i="1" s="1"/>
  <c r="H23" i="1"/>
  <c r="G23" i="1"/>
  <c r="J23" i="1" s="1"/>
  <c r="K23" i="1" s="1"/>
  <c r="F23" i="1"/>
  <c r="E23" i="1"/>
  <c r="D23" i="1"/>
  <c r="E22" i="1"/>
  <c r="D22" i="1"/>
  <c r="J21" i="1"/>
  <c r="K21" i="1" s="1"/>
  <c r="H21" i="1"/>
  <c r="G21" i="1"/>
  <c r="E21" i="1"/>
  <c r="D21" i="1"/>
  <c r="H20" i="1"/>
  <c r="I20" i="1" s="1"/>
  <c r="G20" i="1"/>
  <c r="E20" i="1"/>
  <c r="P20" i="1" s="1"/>
  <c r="Q20" i="1" s="1"/>
  <c r="D20" i="1"/>
  <c r="P19" i="1"/>
  <c r="Q19" i="1" s="1"/>
  <c r="H19" i="1"/>
  <c r="G19" i="1"/>
  <c r="J19" i="1" s="1"/>
  <c r="K19" i="1" s="1"/>
  <c r="F19" i="1"/>
  <c r="E19" i="1"/>
  <c r="D19" i="1"/>
  <c r="E18" i="1"/>
  <c r="D18" i="1"/>
  <c r="P14" i="1"/>
  <c r="Q14" i="1" s="1"/>
  <c r="K14" i="1"/>
  <c r="J14" i="1"/>
  <c r="I14" i="1"/>
  <c r="F14" i="1"/>
  <c r="P22" i="1" l="1"/>
  <c r="Q22" i="1" s="1"/>
  <c r="J18" i="1"/>
  <c r="K18" i="1" s="1"/>
  <c r="P21" i="1"/>
  <c r="Q21" i="1" s="1"/>
  <c r="I21" i="1"/>
  <c r="I27" i="1"/>
  <c r="I24" i="1"/>
  <c r="I35" i="1"/>
  <c r="D16" i="1"/>
  <c r="F18" i="1"/>
  <c r="J20" i="1"/>
  <c r="K20" i="1" s="1"/>
  <c r="F22" i="1"/>
  <c r="J35" i="1"/>
  <c r="K35" i="1" s="1"/>
  <c r="F40" i="1"/>
  <c r="G18" i="1"/>
  <c r="I23" i="1"/>
  <c r="E16" i="1"/>
  <c r="I19" i="1"/>
  <c r="G22" i="1"/>
  <c r="H18" i="1"/>
  <c r="F21" i="1"/>
  <c r="F27" i="1"/>
  <c r="I40" i="1"/>
  <c r="P27" i="1"/>
  <c r="Q27" i="1" s="1"/>
  <c r="F20" i="1"/>
  <c r="F24" i="1"/>
  <c r="F35" i="1"/>
  <c r="H16" i="1" l="1"/>
  <c r="I18" i="1"/>
  <c r="P16" i="1"/>
  <c r="Q16" i="1" s="1"/>
  <c r="F16" i="1"/>
  <c r="P18" i="1"/>
  <c r="Q18" i="1" s="1"/>
  <c r="J22" i="1"/>
  <c r="K22" i="1" s="1"/>
  <c r="G16" i="1"/>
  <c r="J16" i="1"/>
  <c r="K16" i="1" s="1"/>
  <c r="I22" i="1"/>
  <c r="I16" i="1" l="1"/>
</calcChain>
</file>

<file path=xl/sharedStrings.xml><?xml version="1.0" encoding="utf-8"?>
<sst xmlns="http://schemas.openxmlformats.org/spreadsheetml/2006/main" count="89" uniqueCount="74">
  <si>
    <t>JURISDICTION</t>
  </si>
  <si>
    <t>YEAR TO DATE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</si>
  <si>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</si>
  <si>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</si>
  <si>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</si>
  <si>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</si>
  <si>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</si>
  <si>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</si>
  <si>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</si>
  <si>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</si>
  <si>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</si>
  <si>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</si>
  <si>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2B.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</si>
  <si>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</si>
  <si>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</si>
  <si>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</si>
  <si>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</si>
  <si>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</si>
  <si>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</si>
  <si>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</si>
  <si>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</si>
  <si>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</si>
  <si>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</si>
  <si>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</si>
  <si>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</si>
  <si>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</si>
  <si>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</si>
  <si>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</si>
  <si>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</si>
  <si>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</si>
  <si>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</si>
  <si>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</si>
  <si>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</si>
  <si>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</si>
  <si>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</si>
  <si>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</si>
  <si>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</si>
  <si>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</si>
  <si>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</si>
  <si>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</si>
  <si>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</si>
  <si>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</si>
  <si>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</si>
  <si>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</si>
  <si>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</si>
  <si>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</si>
  <si>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</si>
  <si>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</si>
  <si>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</si>
  <si>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</si>
  <si>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</si>
  <si>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</si>
  <si>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</si>
  <si>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</si>
  <si>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WORCESTER*</t>
  </si>
  <si>
    <t xml:space="preserve">     Ocean city town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</si>
  <si>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</si>
  <si>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</si>
  <si>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</si>
  <si>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</si>
  <si>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</si>
  <si>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</si>
  <si>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</si>
  <si>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</si>
  <si>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 xml:space="preserve"> GARRETT</t>
  </si>
  <si>
    <t xml:space="preserve"> WASHINGTON</t>
  </si>
  <si>
    <t xml:space="preserve">  CECIL</t>
  </si>
  <si>
    <t xml:space="preserve">  QUEEN ANNE'S</t>
  </si>
  <si>
    <t xml:space="preserve">  SOMERSET </t>
  </si>
  <si>
    <t xml:space="preserve">  WICOMICO</t>
  </si>
  <si>
    <t>PREPARED BY MD DEPARTMENT OF PLANNING.  PLANNING SERVICES. 2018.</t>
  </si>
  <si>
    <t>NEW HOUSING UNITS AUTHORIZED FOR CONSTRUCTION YEAR TO DATE SEPTEMBER 2018 AND 2016</t>
  </si>
  <si>
    <t>SEPTEMBER  2018</t>
  </si>
  <si>
    <t>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</si>
</sst>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49" fontId="2" fillId="0" borderId="0" xfId="0" applyNumberFormat="1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3" fillId="0" borderId="0" xfId="0" applyNumberFormat="1" applyFont="1"/>
    <xf numFmtId="41" fontId="2" fillId="0" borderId="0" xfId="0" applyNumberFormat="1" applyFont="1"/>
    <xf numFmtId="10" fontId="3" fillId="0" borderId="0" xfId="0" applyNumberFormat="1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/>
    <xf numFmtId="0" fontId="2" fillId="0" borderId="0" xfId="0" applyFont="1" applyAlignment="1">
      <alignment horizontal="centerContinuous"/>
    </xf>
    <xf numFmtId="0" fontId="2" fillId="0" borderId="4" xfId="0" applyFont="1" applyBorder="1"/>
    <xf numFmtId="41" fontId="3" fillId="0" borderId="9" xfId="0" applyNumberFormat="1" applyFont="1" applyBorder="1"/>
    <xf numFmtId="41" fontId="3" fillId="0" borderId="0" xfId="0" applyNumberFormat="1" applyFont="1" applyBorder="1"/>
    <xf numFmtId="41" fontId="3" fillId="0" borderId="10" xfId="0" applyNumberFormat="1" applyFont="1" applyBorder="1"/>
    <xf numFmtId="41" fontId="3" fillId="0" borderId="14" xfId="0" applyNumberFormat="1" applyFont="1" applyBorder="1"/>
    <xf numFmtId="41" fontId="3" fillId="0" borderId="5" xfId="0" applyNumberFormat="1" applyFont="1" applyBorder="1"/>
    <xf numFmtId="0" fontId="2" fillId="0" borderId="9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49" fontId="2" fillId="0" borderId="9" xfId="0" applyNumberFormat="1" applyFont="1" applyBorder="1" applyAlignment="1">
      <alignment horizontal="centerContinuous"/>
    </xf>
    <xf numFmtId="0" fontId="2" fillId="0" borderId="20" xfId="0" applyFont="1" applyBorder="1" applyAlignment="1">
      <alignment horizontal="centerContinuous"/>
    </xf>
    <xf numFmtId="49" fontId="2" fillId="0" borderId="21" xfId="0" applyNumberFormat="1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15" xfId="0" applyFont="1" applyBorder="1"/>
    <xf numFmtId="0" fontId="2" fillId="0" borderId="16" xfId="0" applyFont="1" applyBorder="1"/>
    <xf numFmtId="41" fontId="3" fillId="0" borderId="26" xfId="0" applyNumberFormat="1" applyFont="1" applyBorder="1"/>
    <xf numFmtId="41" fontId="3" fillId="0" borderId="25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1" fontId="3" fillId="0" borderId="17" xfId="0" applyNumberFormat="1" applyFont="1" applyBorder="1"/>
    <xf numFmtId="10" fontId="3" fillId="0" borderId="17" xfId="1" applyNumberFormat="1" applyFont="1" applyBorder="1"/>
    <xf numFmtId="0" fontId="3" fillId="0" borderId="17" xfId="0" applyFont="1" applyBorder="1"/>
    <xf numFmtId="41" fontId="5" fillId="0" borderId="17" xfId="0" applyNumberFormat="1" applyFont="1" applyBorder="1"/>
    <xf numFmtId="10" fontId="3" fillId="0" borderId="17" xfId="0" applyNumberFormat="1" applyFont="1" applyBorder="1"/>
    <xf numFmtId="41" fontId="3" fillId="0" borderId="8" xfId="0" applyNumberFormat="1" applyFont="1" applyBorder="1"/>
    <xf numFmtId="10" fontId="3" fillId="0" borderId="8" xfId="1" applyNumberFormat="1" applyFont="1" applyBorder="1"/>
    <xf numFmtId="0" fontId="2" fillId="0" borderId="15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41" fontId="3" fillId="0" borderId="28" xfId="1" applyNumberFormat="1" applyFont="1" applyBorder="1"/>
    <xf numFmtId="1" fontId="3" fillId="0" borderId="17" xfId="1" applyNumberFormat="1" applyFont="1" applyBorder="1" applyAlignment="1">
      <alignment horizontal="center"/>
    </xf>
    <xf numFmtId="41" fontId="3" fillId="0" borderId="17" xfId="1" applyNumberFormat="1" applyFont="1" applyBorder="1"/>
    <xf numFmtId="41" fontId="3" fillId="0" borderId="29" xfId="1" applyNumberFormat="1" applyFont="1" applyBorder="1"/>
    <xf numFmtId="1" fontId="3" fillId="0" borderId="17" xfId="0" applyNumberFormat="1" applyFont="1" applyBorder="1" applyAlignment="1">
      <alignment horizontal="center"/>
    </xf>
    <xf numFmtId="41" fontId="3" fillId="0" borderId="28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/>
    </xf>
    <xf numFmtId="3" fontId="3" fillId="0" borderId="28" xfId="0" applyNumberFormat="1" applyFont="1" applyBorder="1"/>
    <xf numFmtId="0" fontId="3" fillId="0" borderId="17" xfId="0" applyNumberFormat="1" applyFont="1" applyBorder="1" applyAlignment="1">
      <alignment horizontal="center"/>
    </xf>
    <xf numFmtId="41" fontId="3" fillId="0" borderId="29" xfId="0" applyNumberFormat="1" applyFont="1" applyBorder="1"/>
    <xf numFmtId="41" fontId="3" fillId="0" borderId="30" xfId="1" applyNumberFormat="1" applyFont="1" applyBorder="1"/>
    <xf numFmtId="10" fontId="3" fillId="0" borderId="8" xfId="0" applyNumberFormat="1" applyFont="1" applyBorder="1"/>
    <xf numFmtId="0" fontId="3" fillId="0" borderId="8" xfId="0" applyFont="1" applyBorder="1"/>
    <xf numFmtId="41" fontId="3" fillId="0" borderId="8" xfId="1" applyNumberFormat="1" applyFont="1" applyBorder="1"/>
    <xf numFmtId="1" fontId="3" fillId="0" borderId="8" xfId="0" applyNumberFormat="1" applyFont="1" applyBorder="1" applyAlignment="1">
      <alignment horizontal="center"/>
    </xf>
    <xf numFmtId="41" fontId="3" fillId="0" borderId="31" xfId="0" applyNumberFormat="1" applyFont="1" applyBorder="1"/>
    <xf numFmtId="0" fontId="2" fillId="0" borderId="34" xfId="0" applyFont="1" applyBorder="1"/>
    <xf numFmtId="1" fontId="2" fillId="0" borderId="35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0" borderId="32" xfId="0" applyFont="1" applyBorder="1"/>
    <xf numFmtId="0" fontId="3" fillId="0" borderId="15" xfId="0" applyFont="1" applyBorder="1"/>
    <xf numFmtId="41" fontId="3" fillId="0" borderId="15" xfId="0" applyNumberFormat="1" applyFont="1" applyBorder="1"/>
    <xf numFmtId="3" fontId="3" fillId="0" borderId="15" xfId="0" applyNumberFormat="1" applyFont="1" applyBorder="1"/>
    <xf numFmtId="0" fontId="3" fillId="0" borderId="33" xfId="0" applyFont="1" applyBorder="1"/>
    <xf numFmtId="41" fontId="2" fillId="0" borderId="4" xfId="0" applyNumberFormat="1" applyFont="1" applyBorder="1"/>
    <xf numFmtId="41" fontId="3" fillId="0" borderId="0" xfId="1" applyNumberFormat="1" applyFont="1" applyBorder="1" applyAlignment="1">
      <alignment horizontal="center"/>
    </xf>
    <xf numFmtId="10" fontId="3" fillId="0" borderId="0" xfId="1" applyNumberFormat="1" applyFont="1" applyBorder="1"/>
    <xf numFmtId="3" fontId="2" fillId="0" borderId="4" xfId="0" applyNumberFormat="1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3" fontId="4" fillId="0" borderId="4" xfId="0" applyNumberFormat="1" applyFont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10" fontId="3" fillId="0" borderId="0" xfId="0" applyNumberFormat="1" applyFont="1" applyBorder="1"/>
    <xf numFmtId="41" fontId="3" fillId="0" borderId="4" xfId="0" applyNumberFormat="1" applyFont="1" applyBorder="1"/>
    <xf numFmtId="41" fontId="6" fillId="0" borderId="4" xfId="0" applyNumberFormat="1" applyFont="1" applyBorder="1"/>
    <xf numFmtId="41" fontId="3" fillId="0" borderId="4" xfId="0" applyNumberFormat="1" applyFont="1" applyBorder="1" applyAlignment="1">
      <alignment horizontal="left"/>
    </xf>
    <xf numFmtId="41" fontId="6" fillId="0" borderId="6" xfId="0" applyNumberFormat="1" applyFont="1" applyBorder="1"/>
    <xf numFmtId="1" fontId="3" fillId="0" borderId="7" xfId="0" applyNumberFormat="1" applyFont="1" applyBorder="1" applyAlignment="1">
      <alignment horizontal="center"/>
    </xf>
    <xf numFmtId="10" fontId="3" fillId="0" borderId="7" xfId="1" applyNumberFormat="1" applyFont="1" applyBorder="1"/>
    <xf numFmtId="0" fontId="2" fillId="0" borderId="36" xfId="0" applyFont="1" applyBorder="1" applyAlignment="1">
      <alignment horizontal="centerContinuous"/>
    </xf>
    <xf numFmtId="0" fontId="2" fillId="0" borderId="37" xfId="0" applyFont="1" applyBorder="1" applyAlignment="1">
      <alignment horizontal="centerContinuous"/>
    </xf>
    <xf numFmtId="0" fontId="2" fillId="0" borderId="38" xfId="0" applyFont="1" applyBorder="1" applyAlignment="1">
      <alignment horizontal="center"/>
    </xf>
    <xf numFmtId="0" fontId="2" fillId="0" borderId="15" xfId="0" applyFont="1" applyBorder="1" applyAlignment="1">
      <alignment horizontal="centerContinuous"/>
    </xf>
    <xf numFmtId="0" fontId="2" fillId="0" borderId="19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41" fontId="6" fillId="0" borderId="0" xfId="0" applyNumberFormat="1" applyFont="1" applyBorder="1"/>
    <xf numFmtId="41" fontId="3" fillId="0" borderId="0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3"/>
  <sheetViews>
    <sheetView tabSelected="1" workbookViewId="0">
      <selection activeCell="B2" sqref="B2:U83"/>
    </sheetView>
  </sheetViews>
  <sheetFormatPr defaultRowHeight="14.25" x14ac:dyDescent="0.2"/>
  <cols>
    <col min="1" max="1" width="9.140625" style="6"/>
    <col min="2" max="2" width="48.140625" style="6" bestFit="1" customWidth="1"/>
    <col min="3" max="3" width="3.140625" style="6" customWidth="1"/>
    <col min="4" max="5" width="9.28515625" style="6" customWidth="1"/>
    <col min="6" max="6" width="10.7109375" style="6" bestFit="1" customWidth="1"/>
    <col min="7" max="8" width="9.28515625" style="6" customWidth="1"/>
    <col min="9" max="9" width="10.7109375" style="6" bestFit="1" customWidth="1"/>
    <col min="10" max="10" width="9.28515625" style="6" customWidth="1"/>
    <col min="11" max="11" width="10.7109375" style="6" bestFit="1" customWidth="1"/>
    <col min="12" max="16" width="9.28515625" style="6" customWidth="1"/>
    <col min="17" max="17" width="10.7109375" style="6" bestFit="1" customWidth="1"/>
    <col min="18" max="22" width="9.28515625" style="6" customWidth="1"/>
    <col min="23" max="23" width="9.28515625" style="6" bestFit="1" customWidth="1"/>
    <col min="24" max="16384" width="9.140625" style="5"/>
  </cols>
  <sheetData>
    <row r="1" spans="1:23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x14ac:dyDescent="0.2">
      <c r="A2" s="5"/>
      <c r="B2" s="6" t="s">
        <v>12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A3" s="5"/>
      <c r="B3" s="2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" thickTop="1" x14ac:dyDescent="0.2">
      <c r="A5" s="5"/>
      <c r="B5" s="13"/>
      <c r="C5" s="14"/>
      <c r="D5" s="15"/>
      <c r="E5" s="14"/>
      <c r="F5" s="16"/>
      <c r="G5" s="15"/>
      <c r="H5" s="14"/>
      <c r="I5" s="17"/>
      <c r="J5" s="14"/>
      <c r="K5" s="14"/>
      <c r="L5" s="14"/>
      <c r="M5" s="14"/>
      <c r="N5" s="14"/>
      <c r="O5" s="16"/>
      <c r="P5" s="14"/>
      <c r="Q5" s="14"/>
      <c r="R5" s="14"/>
      <c r="S5" s="14"/>
      <c r="T5" s="14"/>
      <c r="U5" s="18"/>
      <c r="V5" s="19"/>
      <c r="W5" s="19"/>
    </row>
    <row r="6" spans="1:23" x14ac:dyDescent="0.2">
      <c r="A6" s="5"/>
      <c r="B6" s="20"/>
      <c r="C6" s="10"/>
      <c r="D6" s="21"/>
      <c r="E6" s="22"/>
      <c r="F6" s="23"/>
      <c r="G6" s="21"/>
      <c r="H6" s="22"/>
      <c r="I6" s="24"/>
      <c r="J6" s="22"/>
      <c r="K6" s="22"/>
      <c r="L6" s="22"/>
      <c r="M6" s="22"/>
      <c r="N6" s="22"/>
      <c r="O6" s="23"/>
      <c r="P6" s="22"/>
      <c r="Q6" s="22"/>
      <c r="R6" s="22"/>
      <c r="S6" s="22"/>
      <c r="T6" s="22"/>
      <c r="U6" s="25"/>
      <c r="V6" s="2"/>
      <c r="W6" s="2"/>
    </row>
    <row r="7" spans="1:23" x14ac:dyDescent="0.2">
      <c r="A7" s="5"/>
      <c r="B7" s="20"/>
      <c r="C7" s="10"/>
      <c r="D7" s="26" t="s">
        <v>1</v>
      </c>
      <c r="E7" s="27"/>
      <c r="F7" s="28"/>
      <c r="G7" s="26" t="s">
        <v>1</v>
      </c>
      <c r="H7" s="27"/>
      <c r="I7" s="29"/>
      <c r="J7" s="27" t="s">
        <v>2</v>
      </c>
      <c r="K7" s="27"/>
      <c r="L7" s="27"/>
      <c r="M7" s="27"/>
      <c r="N7" s="27"/>
      <c r="O7" s="28"/>
      <c r="P7" s="27" t="s">
        <v>3</v>
      </c>
      <c r="Q7" s="27"/>
      <c r="R7" s="27"/>
      <c r="S7" s="27"/>
      <c r="T7" s="27"/>
      <c r="U7" s="30"/>
      <c r="V7" s="2"/>
      <c r="W7" s="2"/>
    </row>
    <row r="8" spans="1:23" x14ac:dyDescent="0.2">
      <c r="A8" s="5"/>
      <c r="B8" s="20"/>
      <c r="C8" s="10"/>
      <c r="D8" s="31"/>
      <c r="E8" s="1" t="s">
        <v>72</v>
      </c>
      <c r="F8" s="32"/>
      <c r="G8" s="33"/>
      <c r="H8" s="1" t="s">
        <v>73</v>
      </c>
      <c r="I8" s="29"/>
      <c r="J8" s="34"/>
      <c r="K8" s="35"/>
      <c r="L8" s="35"/>
      <c r="M8" s="35"/>
      <c r="N8" s="35"/>
      <c r="O8" s="32"/>
      <c r="P8" s="36"/>
      <c r="Q8" s="35"/>
      <c r="R8" s="35"/>
      <c r="S8" s="35"/>
      <c r="T8" s="35"/>
      <c r="U8" s="37"/>
    </row>
    <row r="9" spans="1:23" x14ac:dyDescent="0.2">
      <c r="A9" s="5"/>
      <c r="B9" s="20"/>
      <c r="C9" s="10"/>
      <c r="D9" s="38"/>
      <c r="E9" s="38"/>
      <c r="F9" s="38"/>
      <c r="G9" s="38"/>
      <c r="H9" s="38"/>
      <c r="I9" s="39"/>
      <c r="J9" s="22"/>
      <c r="K9" s="22"/>
      <c r="L9" s="40"/>
      <c r="M9" s="41"/>
      <c r="N9" s="22"/>
      <c r="O9" s="23"/>
      <c r="P9" s="22"/>
      <c r="Q9" s="22"/>
      <c r="R9" s="40"/>
      <c r="S9" s="41"/>
      <c r="T9" s="22"/>
      <c r="U9" s="25"/>
    </row>
    <row r="10" spans="1:23" x14ac:dyDescent="0.2">
      <c r="A10" s="5"/>
      <c r="B10" s="20"/>
      <c r="C10" s="10"/>
      <c r="D10" s="42"/>
      <c r="E10" s="42"/>
      <c r="F10" s="42" t="s">
        <v>7</v>
      </c>
      <c r="G10" s="42"/>
      <c r="H10" s="42"/>
      <c r="I10" s="43" t="s">
        <v>7</v>
      </c>
      <c r="J10" s="27" t="s">
        <v>5</v>
      </c>
      <c r="K10" s="27"/>
      <c r="L10" s="26" t="s">
        <v>4</v>
      </c>
      <c r="M10" s="28"/>
      <c r="N10" s="27" t="s">
        <v>6</v>
      </c>
      <c r="O10" s="28"/>
      <c r="P10" s="27" t="s">
        <v>5</v>
      </c>
      <c r="Q10" s="27"/>
      <c r="R10" s="26" t="s">
        <v>4</v>
      </c>
      <c r="S10" s="28"/>
      <c r="T10" s="27" t="s">
        <v>6</v>
      </c>
      <c r="U10" s="30"/>
    </row>
    <row r="11" spans="1:23" x14ac:dyDescent="0.2">
      <c r="A11" s="5"/>
      <c r="B11" s="20"/>
      <c r="C11" s="10"/>
      <c r="D11" s="42"/>
      <c r="E11" s="42" t="s">
        <v>8</v>
      </c>
      <c r="F11" s="42" t="s">
        <v>8</v>
      </c>
      <c r="G11" s="42"/>
      <c r="H11" s="42" t="s">
        <v>8</v>
      </c>
      <c r="I11" s="43" t="s">
        <v>8</v>
      </c>
      <c r="J11" s="98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/>
    </row>
    <row r="12" spans="1:23" x14ac:dyDescent="0.2">
      <c r="A12" s="5"/>
      <c r="B12" s="103" t="s">
        <v>0</v>
      </c>
      <c r="C12" s="3"/>
      <c r="D12" s="42" t="s">
        <v>9</v>
      </c>
      <c r="E12" s="42" t="s">
        <v>10</v>
      </c>
      <c r="F12" s="42" t="s">
        <v>10</v>
      </c>
      <c r="G12" s="42" t="s">
        <v>9</v>
      </c>
      <c r="H12" s="42" t="s">
        <v>10</v>
      </c>
      <c r="I12" s="4" t="s">
        <v>10</v>
      </c>
      <c r="J12" s="100" t="s">
        <v>11</v>
      </c>
      <c r="K12" s="102" t="s">
        <v>7</v>
      </c>
      <c r="L12" s="102">
        <v>2018</v>
      </c>
      <c r="M12" s="102">
        <v>2016</v>
      </c>
      <c r="N12" s="102">
        <v>2018</v>
      </c>
      <c r="O12" s="102">
        <v>2016</v>
      </c>
      <c r="P12" s="102" t="s">
        <v>11</v>
      </c>
      <c r="Q12" s="102" t="s">
        <v>7</v>
      </c>
      <c r="R12" s="102">
        <v>2018</v>
      </c>
      <c r="S12" s="102">
        <v>2016</v>
      </c>
      <c r="T12" s="102">
        <v>2018</v>
      </c>
      <c r="U12" s="44">
        <v>2016</v>
      </c>
    </row>
    <row r="13" spans="1:23" x14ac:dyDescent="0.2">
      <c r="A13" s="5"/>
      <c r="B13" s="74"/>
      <c r="C13" s="75"/>
      <c r="D13" s="52"/>
      <c r="E13" s="52"/>
      <c r="F13" s="52"/>
      <c r="G13" s="52"/>
      <c r="H13" s="52"/>
      <c r="I13" s="76"/>
      <c r="J13" s="77"/>
      <c r="K13" s="78"/>
      <c r="L13" s="79"/>
      <c r="M13" s="78"/>
      <c r="N13" s="78"/>
      <c r="O13" s="78"/>
      <c r="P13" s="80"/>
      <c r="Q13" s="78"/>
      <c r="R13" s="78"/>
      <c r="S13" s="78"/>
      <c r="T13" s="78"/>
      <c r="U13" s="81"/>
    </row>
    <row r="14" spans="1:23" x14ac:dyDescent="0.2">
      <c r="A14" s="5"/>
      <c r="B14" s="82" t="s">
        <v>56</v>
      </c>
      <c r="C14" s="83"/>
      <c r="D14" s="45">
        <v>14222</v>
      </c>
      <c r="E14" s="45">
        <v>10071</v>
      </c>
      <c r="F14" s="46">
        <f>(E14/D14)</f>
        <v>0.70812825200393759</v>
      </c>
      <c r="G14" s="45">
        <v>12417</v>
      </c>
      <c r="H14" s="45">
        <v>8442</v>
      </c>
      <c r="I14" s="84">
        <f>(H14/G14)</f>
        <v>0.67987436578883786</v>
      </c>
      <c r="J14" s="55">
        <f>(D14-G14)</f>
        <v>1805</v>
      </c>
      <c r="K14" s="46">
        <f>(J14/G14)</f>
        <v>0.14536522509462832</v>
      </c>
      <c r="L14" s="49">
        <f>(D14/D$16)</f>
        <v>1.0160748731871114</v>
      </c>
      <c r="M14" s="46">
        <f>(G14/G$16)</f>
        <v>1.0207151664611591</v>
      </c>
      <c r="N14" s="56"/>
      <c r="O14" s="56"/>
      <c r="P14" s="57">
        <f>(E14-H14)</f>
        <v>1629</v>
      </c>
      <c r="Q14" s="46">
        <f>(P14/H14)</f>
        <v>0.19296375266524521</v>
      </c>
      <c r="R14" s="46">
        <f>(E14/E$16)</f>
        <v>1.015426497277677</v>
      </c>
      <c r="S14" s="46">
        <f>(H14/H$16)</f>
        <v>1.0307692307692307</v>
      </c>
      <c r="T14" s="57"/>
      <c r="U14" s="58"/>
    </row>
    <row r="15" spans="1:23" x14ac:dyDescent="0.2">
      <c r="B15" s="85"/>
      <c r="C15" s="86"/>
      <c r="D15" s="45"/>
      <c r="E15" s="45"/>
      <c r="F15" s="47"/>
      <c r="G15" s="45"/>
      <c r="H15" s="45"/>
      <c r="I15" s="87"/>
      <c r="J15" s="53"/>
      <c r="K15" s="47"/>
      <c r="L15" s="57"/>
      <c r="M15" s="47"/>
      <c r="N15" s="59"/>
      <c r="O15" s="59"/>
      <c r="P15" s="47"/>
      <c r="Q15" s="47"/>
      <c r="R15" s="49"/>
      <c r="S15" s="49"/>
      <c r="T15" s="47"/>
      <c r="U15" s="54"/>
    </row>
    <row r="16" spans="1:23" x14ac:dyDescent="0.2">
      <c r="A16" s="5"/>
      <c r="B16" s="20" t="s">
        <v>57</v>
      </c>
      <c r="C16" s="86"/>
      <c r="D16" s="45">
        <f>(D18+D22)</f>
        <v>13997</v>
      </c>
      <c r="E16" s="45">
        <f>(E18+E22)</f>
        <v>9918</v>
      </c>
      <c r="F16" s="46">
        <f>(E16/D16)</f>
        <v>0.70858041008787598</v>
      </c>
      <c r="G16" s="45">
        <f>(G18+G22)</f>
        <v>12165</v>
      </c>
      <c r="H16" s="45">
        <f>(H18+H22)</f>
        <v>8190</v>
      </c>
      <c r="I16" s="84">
        <f>(H16/G16)</f>
        <v>0.67324290998766956</v>
      </c>
      <c r="J16" s="55">
        <f>(D16-G16)</f>
        <v>1832</v>
      </c>
      <c r="K16" s="46">
        <f>(J16/G16)</f>
        <v>0.15059597205096589</v>
      </c>
      <c r="L16" s="49">
        <f>(D16/D$16)</f>
        <v>1</v>
      </c>
      <c r="M16" s="46">
        <f>(G16/G$16)</f>
        <v>1</v>
      </c>
      <c r="N16" s="59"/>
      <c r="O16" s="59"/>
      <c r="P16" s="57">
        <f>(E16-H16)</f>
        <v>1728</v>
      </c>
      <c r="Q16" s="46">
        <f>(P16/H16)</f>
        <v>0.21098901098901099</v>
      </c>
      <c r="R16" s="46">
        <f>(E16/E$16)</f>
        <v>1</v>
      </c>
      <c r="S16" s="46">
        <f>(H16/H$16)</f>
        <v>1</v>
      </c>
      <c r="T16" s="47"/>
      <c r="U16" s="54"/>
    </row>
    <row r="17" spans="1:21" x14ac:dyDescent="0.2">
      <c r="A17" s="5"/>
      <c r="B17" s="85"/>
      <c r="C17" s="86"/>
      <c r="D17" s="45"/>
      <c r="E17" s="45"/>
      <c r="F17" s="47"/>
      <c r="G17" s="45"/>
      <c r="H17" s="45"/>
      <c r="I17" s="87"/>
      <c r="J17" s="60"/>
      <c r="K17" s="45"/>
      <c r="L17" s="45"/>
      <c r="M17" s="45"/>
      <c r="N17" s="47"/>
      <c r="O17" s="47"/>
      <c r="P17" s="45"/>
      <c r="Q17" s="45"/>
      <c r="R17" s="45"/>
      <c r="S17" s="45"/>
      <c r="T17" s="47"/>
      <c r="U17" s="54"/>
    </row>
    <row r="18" spans="1:21" x14ac:dyDescent="0.2">
      <c r="A18" s="5"/>
      <c r="B18" s="85" t="s">
        <v>58</v>
      </c>
      <c r="C18" s="86"/>
      <c r="D18" s="45">
        <f>(D19+D20+D21)</f>
        <v>12296</v>
      </c>
      <c r="E18" s="45">
        <f>(E19+E20+E21)</f>
        <v>9673</v>
      </c>
      <c r="F18" s="46">
        <f t="shared" ref="F18:F24" si="0">(E18/D18)</f>
        <v>0.78667859466493173</v>
      </c>
      <c r="G18" s="45">
        <f>(G19+G20+G21)</f>
        <v>11475</v>
      </c>
      <c r="H18" s="45">
        <f>(H19+H20+H21)</f>
        <v>7921</v>
      </c>
      <c r="I18" s="84">
        <f t="shared" ref="I18:I24" si="1">(H18/G18)</f>
        <v>0.69028322440087142</v>
      </c>
      <c r="J18" s="55">
        <f t="shared" ref="J18:J24" si="2">(D18-G18)</f>
        <v>821</v>
      </c>
      <c r="K18" s="46">
        <f t="shared" ref="K18:K24" si="3">(J18/G18)</f>
        <v>7.1546840958605668E-2</v>
      </c>
      <c r="L18" s="49">
        <f t="shared" ref="L18:L24" si="4">(D18/D$16)</f>
        <v>0.87847395870543687</v>
      </c>
      <c r="M18" s="46">
        <f t="shared" ref="M18:M24" si="5">(G18/G$16)</f>
        <v>0.9432799013563502</v>
      </c>
      <c r="N18" s="59"/>
      <c r="O18" s="59"/>
      <c r="P18" s="57">
        <f t="shared" ref="P18:P24" si="6">(E18-H18)</f>
        <v>1752</v>
      </c>
      <c r="Q18" s="46">
        <f t="shared" ref="Q18:Q24" si="7">(P18/H18)</f>
        <v>0.22118419391490973</v>
      </c>
      <c r="R18" s="46">
        <f t="shared" ref="R18:R24" si="8">(E18/E$16)</f>
        <v>0.97529743899979837</v>
      </c>
      <c r="S18" s="46">
        <f t="shared" ref="S18:S24" si="9">(H18/H$16)</f>
        <v>0.96715506715506716</v>
      </c>
      <c r="T18" s="47"/>
      <c r="U18" s="54"/>
    </row>
    <row r="19" spans="1:21" x14ac:dyDescent="0.2">
      <c r="A19" s="5"/>
      <c r="B19" s="88" t="s">
        <v>59</v>
      </c>
      <c r="C19" s="86"/>
      <c r="D19" s="45">
        <f>(D28+D29+D37+D38)</f>
        <v>6097</v>
      </c>
      <c r="E19" s="45">
        <f>(E28+E29+E37+E38)</f>
        <v>4953</v>
      </c>
      <c r="F19" s="46">
        <f t="shared" si="0"/>
        <v>0.81236673773987211</v>
      </c>
      <c r="G19" s="45">
        <f>(G28+G29+G37+G38)</f>
        <v>5946</v>
      </c>
      <c r="H19" s="45">
        <f>(H28+H29+H37+H38)</f>
        <v>4177</v>
      </c>
      <c r="I19" s="84">
        <f t="shared" si="1"/>
        <v>0.70248906828119739</v>
      </c>
      <c r="J19" s="55">
        <f t="shared" si="2"/>
        <v>151</v>
      </c>
      <c r="K19" s="46">
        <f t="shared" si="3"/>
        <v>2.539522367978473E-2</v>
      </c>
      <c r="L19" s="49">
        <f t="shared" si="4"/>
        <v>0.43559334143030648</v>
      </c>
      <c r="M19" s="46">
        <f t="shared" si="5"/>
        <v>0.48877928483353883</v>
      </c>
      <c r="N19" s="59"/>
      <c r="O19" s="59"/>
      <c r="P19" s="57">
        <f t="shared" si="6"/>
        <v>776</v>
      </c>
      <c r="Q19" s="46">
        <f t="shared" si="7"/>
        <v>0.18577926741680631</v>
      </c>
      <c r="R19" s="46">
        <f t="shared" si="8"/>
        <v>0.49939503932244406</v>
      </c>
      <c r="S19" s="46">
        <f t="shared" si="9"/>
        <v>0.51001221001220998</v>
      </c>
      <c r="T19" s="47"/>
      <c r="U19" s="54"/>
    </row>
    <row r="20" spans="1:21" x14ac:dyDescent="0.2">
      <c r="A20" s="5"/>
      <c r="B20" s="88" t="s">
        <v>60</v>
      </c>
      <c r="C20" s="86"/>
      <c r="D20" s="45">
        <f>(D30+D31+D32+D36+D41+D42+D43+D56+D60)</f>
        <v>5862</v>
      </c>
      <c r="E20" s="45">
        <f>(E30+E31+E32+E36+E41+E42+E43+E56+E60)</f>
        <v>4389</v>
      </c>
      <c r="F20" s="46">
        <f t="shared" si="0"/>
        <v>0.74872057318321394</v>
      </c>
      <c r="G20" s="45">
        <f>(G30+G31+G32+G36+G41+G42+G43+G56+G60)</f>
        <v>5332</v>
      </c>
      <c r="H20" s="45">
        <f>(H30+H31+H32+H36+H41+H42+H43+H56+H60)</f>
        <v>3574</v>
      </c>
      <c r="I20" s="84">
        <f t="shared" si="1"/>
        <v>0.67029257314328583</v>
      </c>
      <c r="J20" s="55">
        <f t="shared" si="2"/>
        <v>530</v>
      </c>
      <c r="K20" s="46">
        <f t="shared" si="3"/>
        <v>9.9399849962490627E-2</v>
      </c>
      <c r="L20" s="49">
        <f t="shared" si="4"/>
        <v>0.41880402943487888</v>
      </c>
      <c r="M20" s="46">
        <f t="shared" si="5"/>
        <v>0.43830661734484178</v>
      </c>
      <c r="N20" s="59"/>
      <c r="O20" s="59"/>
      <c r="P20" s="57">
        <f t="shared" si="6"/>
        <v>815</v>
      </c>
      <c r="Q20" s="46">
        <f t="shared" si="7"/>
        <v>0.22803581421376609</v>
      </c>
      <c r="R20" s="46">
        <f t="shared" si="8"/>
        <v>0.44252873563218392</v>
      </c>
      <c r="S20" s="46">
        <f t="shared" si="9"/>
        <v>0.43638583638583639</v>
      </c>
      <c r="T20" s="47"/>
      <c r="U20" s="54"/>
    </row>
    <row r="21" spans="1:21" x14ac:dyDescent="0.2">
      <c r="A21" s="5"/>
      <c r="B21" s="88" t="s">
        <v>61</v>
      </c>
      <c r="C21" s="86"/>
      <c r="D21" s="45">
        <f>(D50+D67)</f>
        <v>337</v>
      </c>
      <c r="E21" s="45">
        <f>(E50+E67)</f>
        <v>331</v>
      </c>
      <c r="F21" s="46">
        <f t="shared" si="0"/>
        <v>0.98219584569732943</v>
      </c>
      <c r="G21" s="45">
        <f>(G50+G67)</f>
        <v>197</v>
      </c>
      <c r="H21" s="45">
        <f>(H50+H67)</f>
        <v>170</v>
      </c>
      <c r="I21" s="84">
        <f t="shared" si="1"/>
        <v>0.86294416243654826</v>
      </c>
      <c r="J21" s="55">
        <f t="shared" si="2"/>
        <v>140</v>
      </c>
      <c r="K21" s="46">
        <f t="shared" si="3"/>
        <v>0.71065989847715738</v>
      </c>
      <c r="L21" s="49">
        <f t="shared" si="4"/>
        <v>2.4076587840251483E-2</v>
      </c>
      <c r="M21" s="46">
        <f t="shared" si="5"/>
        <v>1.6193999177969584E-2</v>
      </c>
      <c r="N21" s="59"/>
      <c r="O21" s="59"/>
      <c r="P21" s="57">
        <f t="shared" si="6"/>
        <v>161</v>
      </c>
      <c r="Q21" s="46">
        <f t="shared" si="7"/>
        <v>0.94705882352941173</v>
      </c>
      <c r="R21" s="46">
        <f t="shared" si="8"/>
        <v>3.3373664045170399E-2</v>
      </c>
      <c r="S21" s="46">
        <f t="shared" si="9"/>
        <v>2.0757020757020756E-2</v>
      </c>
      <c r="T21" s="61"/>
      <c r="U21" s="62"/>
    </row>
    <row r="22" spans="1:21" x14ac:dyDescent="0.2">
      <c r="A22" s="5"/>
      <c r="B22" s="88" t="s">
        <v>35</v>
      </c>
      <c r="C22" s="86"/>
      <c r="D22" s="45">
        <f>(D23+D24)</f>
        <v>1701</v>
      </c>
      <c r="E22" s="45">
        <f>(E23+E24)</f>
        <v>245</v>
      </c>
      <c r="F22" s="46">
        <f t="shared" si="0"/>
        <v>0.1440329218106996</v>
      </c>
      <c r="G22" s="45">
        <f>(G23+G24)</f>
        <v>690</v>
      </c>
      <c r="H22" s="45">
        <f>(H23+H24)</f>
        <v>269</v>
      </c>
      <c r="I22" s="84">
        <f t="shared" si="1"/>
        <v>0.3898550724637681</v>
      </c>
      <c r="J22" s="55">
        <f t="shared" si="2"/>
        <v>1011</v>
      </c>
      <c r="K22" s="46">
        <f t="shared" si="3"/>
        <v>1.4652173913043478</v>
      </c>
      <c r="L22" s="49">
        <f t="shared" si="4"/>
        <v>0.12152604129456313</v>
      </c>
      <c r="M22" s="46">
        <f t="shared" si="5"/>
        <v>5.6720098643649818E-2</v>
      </c>
      <c r="N22" s="59"/>
      <c r="O22" s="59"/>
      <c r="P22" s="57">
        <f t="shared" si="6"/>
        <v>-24</v>
      </c>
      <c r="Q22" s="46">
        <f t="shared" si="7"/>
        <v>-8.9219330855018583E-2</v>
      </c>
      <c r="R22" s="46">
        <f t="shared" si="8"/>
        <v>2.4702561000201653E-2</v>
      </c>
      <c r="S22" s="46">
        <f t="shared" si="9"/>
        <v>3.2844932844932846E-2</v>
      </c>
      <c r="T22" s="47"/>
      <c r="U22" s="54"/>
    </row>
    <row r="23" spans="1:21" x14ac:dyDescent="0.2">
      <c r="A23" s="5"/>
      <c r="B23" s="88" t="s">
        <v>62</v>
      </c>
      <c r="C23" s="86"/>
      <c r="D23" s="45">
        <f>(D33)</f>
        <v>1531</v>
      </c>
      <c r="E23" s="45">
        <f>(E33)</f>
        <v>83</v>
      </c>
      <c r="F23" s="46">
        <f t="shared" si="0"/>
        <v>5.4212932723709993E-2</v>
      </c>
      <c r="G23" s="45">
        <f>(G33)</f>
        <v>587</v>
      </c>
      <c r="H23" s="45">
        <f>(H33)</f>
        <v>177</v>
      </c>
      <c r="I23" s="84">
        <f t="shared" si="1"/>
        <v>0.30153321976149916</v>
      </c>
      <c r="J23" s="55">
        <f t="shared" si="2"/>
        <v>944</v>
      </c>
      <c r="K23" s="46">
        <f t="shared" si="3"/>
        <v>1.6081771720613287</v>
      </c>
      <c r="L23" s="49">
        <f t="shared" si="4"/>
        <v>0.10938058155318997</v>
      </c>
      <c r="M23" s="46">
        <f t="shared" si="5"/>
        <v>4.8253185367858609E-2</v>
      </c>
      <c r="N23" s="59"/>
      <c r="O23" s="59"/>
      <c r="P23" s="57">
        <f t="shared" si="6"/>
        <v>-94</v>
      </c>
      <c r="Q23" s="46">
        <f t="shared" si="7"/>
        <v>-0.53107344632768361</v>
      </c>
      <c r="R23" s="46">
        <f t="shared" si="8"/>
        <v>8.3686227061907648E-3</v>
      </c>
      <c r="S23" s="46">
        <f t="shared" si="9"/>
        <v>2.1611721611721611E-2</v>
      </c>
      <c r="T23" s="47"/>
      <c r="U23" s="54"/>
    </row>
    <row r="24" spans="1:21" x14ac:dyDescent="0.2">
      <c r="A24" s="5"/>
      <c r="B24" s="88" t="s">
        <v>63</v>
      </c>
      <c r="C24" s="86"/>
      <c r="D24" s="45">
        <f>(D49+D58+D62+D66+D69)</f>
        <v>170</v>
      </c>
      <c r="E24" s="45">
        <f>(E49+E58+E62+E66+E69)</f>
        <v>162</v>
      </c>
      <c r="F24" s="46">
        <f t="shared" si="0"/>
        <v>0.95294117647058818</v>
      </c>
      <c r="G24" s="45">
        <f>(G49+G58+G62+G66+G69)</f>
        <v>103</v>
      </c>
      <c r="H24" s="45">
        <f>(H49+H58+H62+H66+H69)</f>
        <v>92</v>
      </c>
      <c r="I24" s="84">
        <f t="shared" si="1"/>
        <v>0.89320388349514568</v>
      </c>
      <c r="J24" s="55">
        <f t="shared" si="2"/>
        <v>67</v>
      </c>
      <c r="K24" s="46">
        <f t="shared" si="3"/>
        <v>0.65048543689320393</v>
      </c>
      <c r="L24" s="49">
        <f t="shared" si="4"/>
        <v>1.2145459741373151E-2</v>
      </c>
      <c r="M24" s="46">
        <f t="shared" si="5"/>
        <v>8.4669132757912036E-3</v>
      </c>
      <c r="N24" s="59"/>
      <c r="O24" s="59"/>
      <c r="P24" s="57">
        <f t="shared" si="6"/>
        <v>70</v>
      </c>
      <c r="Q24" s="46">
        <f t="shared" si="7"/>
        <v>0.76086956521739135</v>
      </c>
      <c r="R24" s="46">
        <f t="shared" si="8"/>
        <v>1.6333938294010888E-2</v>
      </c>
      <c r="S24" s="46">
        <f t="shared" si="9"/>
        <v>1.1233211233211233E-2</v>
      </c>
      <c r="T24" s="47"/>
      <c r="U24" s="54"/>
    </row>
    <row r="25" spans="1:21" x14ac:dyDescent="0.2">
      <c r="A25" s="5"/>
      <c r="B25" s="88"/>
      <c r="C25" s="86"/>
      <c r="D25" s="45"/>
      <c r="E25" s="45"/>
      <c r="F25" s="47"/>
      <c r="G25" s="45"/>
      <c r="H25" s="45"/>
      <c r="I25" s="87"/>
      <c r="J25" s="53"/>
      <c r="K25" s="47"/>
      <c r="L25" s="45"/>
      <c r="M25" s="47"/>
      <c r="N25" s="59"/>
      <c r="O25" s="59"/>
      <c r="P25" s="47"/>
      <c r="Q25" s="47"/>
      <c r="R25" s="49"/>
      <c r="S25" s="49"/>
      <c r="T25" s="47"/>
      <c r="U25" s="54"/>
    </row>
    <row r="26" spans="1:21" x14ac:dyDescent="0.2">
      <c r="A26" s="5"/>
      <c r="B26" s="89"/>
      <c r="C26" s="86"/>
      <c r="D26" s="45"/>
      <c r="E26" s="45"/>
      <c r="F26" s="47"/>
      <c r="G26" s="48"/>
      <c r="H26" s="48"/>
      <c r="I26" s="87"/>
      <c r="J26" s="60"/>
      <c r="K26" s="45"/>
      <c r="L26" s="45"/>
      <c r="M26" s="45"/>
      <c r="N26" s="47"/>
      <c r="O26" s="47"/>
      <c r="P26" s="45"/>
      <c r="Q26" s="45"/>
      <c r="R26" s="45"/>
      <c r="S26" s="45"/>
      <c r="T26" s="47"/>
      <c r="U26" s="54"/>
    </row>
    <row r="27" spans="1:21" x14ac:dyDescent="0.2">
      <c r="A27" s="5"/>
      <c r="B27" s="20" t="s">
        <v>13</v>
      </c>
      <c r="C27" s="86"/>
      <c r="D27" s="45">
        <f>SUM(D28:D33)</f>
        <v>7181</v>
      </c>
      <c r="E27" s="45">
        <f>SUM(E28:E33)</f>
        <v>4117</v>
      </c>
      <c r="F27" s="46">
        <f t="shared" ref="F27:F33" si="10">(E27/D27)</f>
        <v>0.5733184793204289</v>
      </c>
      <c r="G27" s="45">
        <f>SUM(G28:G33)</f>
        <v>5268</v>
      </c>
      <c r="H27" s="45">
        <f>SUM(H28:H33)</f>
        <v>3508</v>
      </c>
      <c r="I27" s="84">
        <f t="shared" ref="I27:I33" si="11">(H27/G27)</f>
        <v>0.66590736522399396</v>
      </c>
      <c r="J27" s="55">
        <f t="shared" ref="J27:J32" si="12">(D27-G27)</f>
        <v>1913</v>
      </c>
      <c r="K27" s="46">
        <f t="shared" ref="K27:K32" si="13">(J27/G27)</f>
        <v>0.36313591495823844</v>
      </c>
      <c r="L27" s="49">
        <f t="shared" ref="L27:L33" si="14">(D27/D$16)</f>
        <v>0.51303850825176822</v>
      </c>
      <c r="M27" s="46">
        <f t="shared" ref="M27:M33" si="15">(G27/G$16)</f>
        <v>0.43304562268803948</v>
      </c>
      <c r="N27" s="59"/>
      <c r="O27" s="59"/>
      <c r="P27" s="57">
        <f t="shared" ref="P27:P33" si="16">(E27-H27)</f>
        <v>609</v>
      </c>
      <c r="Q27" s="46">
        <f t="shared" ref="Q27:Q33" si="17">(P27/H27)</f>
        <v>0.17360319270239452</v>
      </c>
      <c r="R27" s="46">
        <f t="shared" ref="R27:R33" si="18">(E27/E$16)</f>
        <v>0.41510385158298047</v>
      </c>
      <c r="S27" s="46">
        <f t="shared" ref="S27:S33" si="19">(H27/H$16)</f>
        <v>0.4283272283272283</v>
      </c>
      <c r="T27" s="47"/>
      <c r="U27" s="54"/>
    </row>
    <row r="28" spans="1:21" x14ac:dyDescent="0.2">
      <c r="A28" s="5"/>
      <c r="B28" s="90" t="s">
        <v>14</v>
      </c>
      <c r="C28" s="87"/>
      <c r="D28" s="45">
        <v>1666</v>
      </c>
      <c r="E28" s="45">
        <v>1666</v>
      </c>
      <c r="F28" s="46">
        <f t="shared" si="10"/>
        <v>1</v>
      </c>
      <c r="G28" s="45">
        <v>1653</v>
      </c>
      <c r="H28" s="45">
        <v>1326</v>
      </c>
      <c r="I28" s="84">
        <f t="shared" si="11"/>
        <v>0.80217785843920142</v>
      </c>
      <c r="J28" s="55">
        <f t="shared" si="12"/>
        <v>13</v>
      </c>
      <c r="K28" s="46">
        <f t="shared" si="13"/>
        <v>7.8644888082274652E-3</v>
      </c>
      <c r="L28" s="49">
        <f t="shared" si="14"/>
        <v>0.11902550546545689</v>
      </c>
      <c r="M28" s="46">
        <f t="shared" si="15"/>
        <v>0.13588162762022196</v>
      </c>
      <c r="N28" s="63">
        <v>2</v>
      </c>
      <c r="O28" s="59">
        <v>3</v>
      </c>
      <c r="P28" s="57">
        <f t="shared" si="16"/>
        <v>340</v>
      </c>
      <c r="Q28" s="46">
        <f t="shared" si="17"/>
        <v>0.25641025641025639</v>
      </c>
      <c r="R28" s="46">
        <f t="shared" si="18"/>
        <v>0.16797741480137124</v>
      </c>
      <c r="S28" s="46">
        <f t="shared" si="19"/>
        <v>0.16190476190476191</v>
      </c>
      <c r="T28" s="63">
        <v>1</v>
      </c>
      <c r="U28" s="64">
        <v>1</v>
      </c>
    </row>
    <row r="29" spans="1:21" x14ac:dyDescent="0.2">
      <c r="A29" s="5"/>
      <c r="B29" s="90" t="s">
        <v>15</v>
      </c>
      <c r="C29" s="87"/>
      <c r="D29" s="45">
        <v>1559</v>
      </c>
      <c r="E29" s="45">
        <v>863</v>
      </c>
      <c r="F29" s="46">
        <f t="shared" si="10"/>
        <v>0.55355997434252724</v>
      </c>
      <c r="G29" s="45">
        <v>758</v>
      </c>
      <c r="H29" s="45">
        <v>567</v>
      </c>
      <c r="I29" s="84">
        <f t="shared" si="11"/>
        <v>0.74802110817941958</v>
      </c>
      <c r="J29" s="55">
        <f t="shared" si="12"/>
        <v>801</v>
      </c>
      <c r="K29" s="46">
        <f t="shared" si="13"/>
        <v>1.0567282321899736</v>
      </c>
      <c r="L29" s="49">
        <f t="shared" si="14"/>
        <v>0.11138101021647497</v>
      </c>
      <c r="M29" s="46">
        <f t="shared" si="15"/>
        <v>6.2309905466502259E-2</v>
      </c>
      <c r="N29" s="63">
        <v>3</v>
      </c>
      <c r="O29" s="59">
        <v>6</v>
      </c>
      <c r="P29" s="57">
        <f t="shared" si="16"/>
        <v>296</v>
      </c>
      <c r="Q29" s="46">
        <f t="shared" si="17"/>
        <v>0.52204585537918868</v>
      </c>
      <c r="R29" s="46">
        <f t="shared" si="18"/>
        <v>8.701351078846542E-2</v>
      </c>
      <c r="S29" s="46">
        <f t="shared" si="19"/>
        <v>6.9230769230769235E-2</v>
      </c>
      <c r="T29" s="63">
        <v>4</v>
      </c>
      <c r="U29" s="64">
        <v>7</v>
      </c>
    </row>
    <row r="30" spans="1:21" x14ac:dyDescent="0.2">
      <c r="A30" s="5"/>
      <c r="B30" s="90" t="s">
        <v>16</v>
      </c>
      <c r="C30" s="87"/>
      <c r="D30" s="45">
        <v>328</v>
      </c>
      <c r="E30" s="45">
        <v>217</v>
      </c>
      <c r="F30" s="46">
        <f t="shared" si="10"/>
        <v>0.66158536585365857</v>
      </c>
      <c r="G30" s="45">
        <v>190</v>
      </c>
      <c r="H30" s="45">
        <v>190</v>
      </c>
      <c r="I30" s="84">
        <f t="shared" si="11"/>
        <v>1</v>
      </c>
      <c r="J30" s="55">
        <f t="shared" si="12"/>
        <v>138</v>
      </c>
      <c r="K30" s="46">
        <f t="shared" si="13"/>
        <v>0.72631578947368425</v>
      </c>
      <c r="L30" s="49">
        <f t="shared" si="14"/>
        <v>2.3433592912767021E-2</v>
      </c>
      <c r="M30" s="46">
        <f t="shared" si="15"/>
        <v>1.5618577887381833E-2</v>
      </c>
      <c r="N30" s="63">
        <v>11</v>
      </c>
      <c r="O30" s="59">
        <v>11</v>
      </c>
      <c r="P30" s="57">
        <f t="shared" si="16"/>
        <v>27</v>
      </c>
      <c r="Q30" s="46">
        <f t="shared" si="17"/>
        <v>0.14210526315789473</v>
      </c>
      <c r="R30" s="46">
        <f t="shared" si="18"/>
        <v>2.1879411171607178E-2</v>
      </c>
      <c r="S30" s="46">
        <f t="shared" si="19"/>
        <v>2.31990231990232E-2</v>
      </c>
      <c r="T30" s="63">
        <v>10</v>
      </c>
      <c r="U30" s="64">
        <v>10</v>
      </c>
    </row>
    <row r="31" spans="1:21" x14ac:dyDescent="0.2">
      <c r="A31" s="5"/>
      <c r="B31" s="90" t="s">
        <v>17</v>
      </c>
      <c r="C31" s="87"/>
      <c r="D31" s="45">
        <v>682</v>
      </c>
      <c r="E31" s="45">
        <v>657</v>
      </c>
      <c r="F31" s="46">
        <f t="shared" si="10"/>
        <v>0.96334310850439886</v>
      </c>
      <c r="G31" s="45">
        <v>447</v>
      </c>
      <c r="H31" s="45">
        <v>439</v>
      </c>
      <c r="I31" s="84">
        <f t="shared" si="11"/>
        <v>0.98210290827740487</v>
      </c>
      <c r="J31" s="55">
        <f t="shared" si="12"/>
        <v>235</v>
      </c>
      <c r="K31" s="46">
        <f t="shared" si="13"/>
        <v>0.52572706935123048</v>
      </c>
      <c r="L31" s="49">
        <f t="shared" si="14"/>
        <v>4.8724726727155818E-2</v>
      </c>
      <c r="M31" s="46">
        <f t="shared" si="15"/>
        <v>3.6744759556103575E-2</v>
      </c>
      <c r="N31" s="63">
        <v>9</v>
      </c>
      <c r="O31" s="59">
        <v>10</v>
      </c>
      <c r="P31" s="57">
        <f t="shared" si="16"/>
        <v>218</v>
      </c>
      <c r="Q31" s="46">
        <f t="shared" si="17"/>
        <v>0.49658314350797267</v>
      </c>
      <c r="R31" s="46">
        <f t="shared" si="18"/>
        <v>6.6243194192377494E-2</v>
      </c>
      <c r="S31" s="46">
        <f t="shared" si="19"/>
        <v>5.3601953601953599E-2</v>
      </c>
      <c r="T31" s="63">
        <v>7</v>
      </c>
      <c r="U31" s="64">
        <v>9</v>
      </c>
    </row>
    <row r="32" spans="1:21" x14ac:dyDescent="0.2">
      <c r="A32" s="5"/>
      <c r="B32" s="90" t="s">
        <v>18</v>
      </c>
      <c r="C32" s="87"/>
      <c r="D32" s="45">
        <v>1415</v>
      </c>
      <c r="E32" s="45">
        <v>631</v>
      </c>
      <c r="F32" s="46">
        <f t="shared" si="10"/>
        <v>0.44593639575971733</v>
      </c>
      <c r="G32" s="45">
        <v>1633</v>
      </c>
      <c r="H32" s="45">
        <v>809</v>
      </c>
      <c r="I32" s="84">
        <f t="shared" si="11"/>
        <v>0.49540722596448256</v>
      </c>
      <c r="J32" s="55">
        <f t="shared" si="12"/>
        <v>-218</v>
      </c>
      <c r="K32" s="46">
        <f t="shared" si="13"/>
        <v>-0.1334966319657073</v>
      </c>
      <c r="L32" s="49">
        <f t="shared" si="14"/>
        <v>0.10109309137672358</v>
      </c>
      <c r="M32" s="46">
        <f t="shared" si="15"/>
        <v>0.13423756678997123</v>
      </c>
      <c r="N32" s="63">
        <v>6</v>
      </c>
      <c r="O32" s="59">
        <v>4</v>
      </c>
      <c r="P32" s="57">
        <f t="shared" si="16"/>
        <v>-178</v>
      </c>
      <c r="Q32" s="46">
        <f t="shared" si="17"/>
        <v>-0.22002472187886279</v>
      </c>
      <c r="R32" s="46">
        <f t="shared" si="18"/>
        <v>6.3621697922968345E-2</v>
      </c>
      <c r="S32" s="46">
        <f t="shared" si="19"/>
        <v>9.8778998778998775E-2</v>
      </c>
      <c r="T32" s="63">
        <v>8</v>
      </c>
      <c r="U32" s="64">
        <v>4</v>
      </c>
    </row>
    <row r="33" spans="1:21" x14ac:dyDescent="0.2">
      <c r="A33" s="5"/>
      <c r="B33" s="90" t="s">
        <v>19</v>
      </c>
      <c r="C33" s="87"/>
      <c r="D33" s="45">
        <v>1531</v>
      </c>
      <c r="E33" s="45">
        <v>83</v>
      </c>
      <c r="F33" s="46">
        <f t="shared" si="10"/>
        <v>5.4212932723709993E-2</v>
      </c>
      <c r="G33" s="45">
        <v>587</v>
      </c>
      <c r="H33" s="45">
        <v>177</v>
      </c>
      <c r="I33" s="84">
        <f t="shared" si="11"/>
        <v>0.30153321976149916</v>
      </c>
      <c r="J33" s="55">
        <f>(D33-G33)</f>
        <v>944</v>
      </c>
      <c r="K33" s="46">
        <f>(J33/G33)</f>
        <v>1.6081771720613287</v>
      </c>
      <c r="L33" s="49">
        <f t="shared" si="14"/>
        <v>0.10938058155318997</v>
      </c>
      <c r="M33" s="46">
        <f t="shared" si="15"/>
        <v>4.8253185367858609E-2</v>
      </c>
      <c r="N33" s="63">
        <v>5</v>
      </c>
      <c r="O33" s="59">
        <v>8</v>
      </c>
      <c r="P33" s="57">
        <f t="shared" si="16"/>
        <v>-94</v>
      </c>
      <c r="Q33" s="46">
        <f t="shared" si="17"/>
        <v>-0.53107344632768361</v>
      </c>
      <c r="R33" s="46">
        <f t="shared" si="18"/>
        <v>8.3686227061907648E-3</v>
      </c>
      <c r="S33" s="46">
        <f t="shared" si="19"/>
        <v>2.1611721611721611E-2</v>
      </c>
      <c r="T33" s="63">
        <v>16</v>
      </c>
      <c r="U33" s="64">
        <v>12</v>
      </c>
    </row>
    <row r="34" spans="1:21" x14ac:dyDescent="0.2">
      <c r="A34" s="5"/>
      <c r="B34" s="20"/>
      <c r="C34" s="87"/>
      <c r="D34" s="45"/>
      <c r="E34" s="45"/>
      <c r="F34" s="45"/>
      <c r="G34" s="45"/>
      <c r="H34" s="45"/>
      <c r="I34" s="22"/>
      <c r="J34" s="60"/>
      <c r="K34" s="49"/>
      <c r="L34" s="45"/>
      <c r="M34" s="47"/>
      <c r="N34" s="63"/>
      <c r="O34" s="59"/>
      <c r="P34" s="47"/>
      <c r="Q34" s="49"/>
      <c r="R34" s="49"/>
      <c r="S34" s="49"/>
      <c r="T34" s="63"/>
      <c r="U34" s="64"/>
    </row>
    <row r="35" spans="1:21" x14ac:dyDescent="0.2">
      <c r="A35" s="5"/>
      <c r="B35" s="20" t="s">
        <v>20</v>
      </c>
      <c r="C35" s="87"/>
      <c r="D35" s="45">
        <f>SUM(D36:D38)</f>
        <v>4421</v>
      </c>
      <c r="E35" s="45">
        <f>SUM(E36:E38)</f>
        <v>3598</v>
      </c>
      <c r="F35" s="46">
        <f>(E35/D35)</f>
        <v>0.81384302194073743</v>
      </c>
      <c r="G35" s="45">
        <f>SUM(G36:G38)</f>
        <v>4953</v>
      </c>
      <c r="H35" s="45">
        <f>SUM(H36:H38)</f>
        <v>2914</v>
      </c>
      <c r="I35" s="84">
        <f t="shared" ref="I35:I38" si="20">(H35/G35)</f>
        <v>0.5883303048657379</v>
      </c>
      <c r="J35" s="55">
        <f t="shared" ref="J35:J38" si="21">(D35-G35)</f>
        <v>-532</v>
      </c>
      <c r="K35" s="46">
        <f t="shared" ref="K35:K38" si="22">(J35/G35)</f>
        <v>-0.10740965071673733</v>
      </c>
      <c r="L35" s="49">
        <f t="shared" ref="L35:L43" si="23">(D35/D$16)</f>
        <v>0.31585339715653354</v>
      </c>
      <c r="M35" s="46">
        <f t="shared" ref="M35:M43" si="24">(G35/G$16)</f>
        <v>0.40715166461159064</v>
      </c>
      <c r="N35" s="63"/>
      <c r="O35" s="59"/>
      <c r="P35" s="57">
        <f t="shared" ref="P35:P38" si="25">(E35-H35)</f>
        <v>684</v>
      </c>
      <c r="Q35" s="46">
        <f t="shared" ref="Q35:Q38" si="26">(P35/H35)</f>
        <v>0.23472889498970487</v>
      </c>
      <c r="R35" s="46">
        <f t="shared" ref="R35:R38" si="27">(E35/E$16)</f>
        <v>0.36277475297438999</v>
      </c>
      <c r="S35" s="46">
        <f t="shared" ref="S35:S38" si="28">(H35/H$16)</f>
        <v>0.35579975579975581</v>
      </c>
      <c r="T35" s="63"/>
      <c r="U35" s="64"/>
    </row>
    <row r="36" spans="1:21" x14ac:dyDescent="0.2">
      <c r="A36" s="5"/>
      <c r="B36" s="90" t="s">
        <v>21</v>
      </c>
      <c r="C36" s="87"/>
      <c r="D36" s="45">
        <v>1549</v>
      </c>
      <c r="E36" s="45">
        <v>1174</v>
      </c>
      <c r="F36" s="46">
        <f>(E36/D36)</f>
        <v>0.75790832795351837</v>
      </c>
      <c r="G36" s="45">
        <v>1418</v>
      </c>
      <c r="H36" s="45">
        <v>630</v>
      </c>
      <c r="I36" s="84">
        <f t="shared" si="20"/>
        <v>0.44428772919605075</v>
      </c>
      <c r="J36" s="55">
        <f t="shared" si="21"/>
        <v>131</v>
      </c>
      <c r="K36" s="46">
        <f t="shared" si="22"/>
        <v>9.2383638928067696E-2</v>
      </c>
      <c r="L36" s="49">
        <f t="shared" si="23"/>
        <v>0.11066657140815889</v>
      </c>
      <c r="M36" s="46">
        <f t="shared" si="24"/>
        <v>0.11656391286477599</v>
      </c>
      <c r="N36" s="63">
        <v>4</v>
      </c>
      <c r="O36" s="59">
        <v>5</v>
      </c>
      <c r="P36" s="57">
        <f t="shared" si="25"/>
        <v>544</v>
      </c>
      <c r="Q36" s="46">
        <f t="shared" si="26"/>
        <v>0.86349206349206353</v>
      </c>
      <c r="R36" s="46">
        <f t="shared" si="27"/>
        <v>0.11837063924178262</v>
      </c>
      <c r="S36" s="46">
        <f t="shared" si="28"/>
        <v>7.6923076923076927E-2</v>
      </c>
      <c r="T36" s="63">
        <v>3</v>
      </c>
      <c r="U36" s="64">
        <v>5</v>
      </c>
    </row>
    <row r="37" spans="1:21" x14ac:dyDescent="0.2">
      <c r="A37" s="5"/>
      <c r="B37" s="90" t="s">
        <v>22</v>
      </c>
      <c r="C37" s="87"/>
      <c r="D37" s="45">
        <v>1145</v>
      </c>
      <c r="E37" s="45">
        <v>799</v>
      </c>
      <c r="F37" s="46">
        <f>(E37/D37)</f>
        <v>0.69781659388646289</v>
      </c>
      <c r="G37" s="45">
        <v>1831</v>
      </c>
      <c r="H37" s="45">
        <v>1080</v>
      </c>
      <c r="I37" s="84">
        <f t="shared" si="20"/>
        <v>0.5898416166029492</v>
      </c>
      <c r="J37" s="55">
        <f t="shared" si="21"/>
        <v>-686</v>
      </c>
      <c r="K37" s="46">
        <f t="shared" si="22"/>
        <v>-0.3746586564718733</v>
      </c>
      <c r="L37" s="49">
        <f t="shared" si="23"/>
        <v>8.180324355218975E-2</v>
      </c>
      <c r="M37" s="46">
        <f t="shared" si="24"/>
        <v>0.15051376900945335</v>
      </c>
      <c r="N37" s="63">
        <v>7</v>
      </c>
      <c r="O37" s="59">
        <v>1</v>
      </c>
      <c r="P37" s="57">
        <f t="shared" si="25"/>
        <v>-281</v>
      </c>
      <c r="Q37" s="46">
        <f t="shared" si="26"/>
        <v>-0.26018518518518519</v>
      </c>
      <c r="R37" s="46">
        <f t="shared" si="27"/>
        <v>8.0560596894535194E-2</v>
      </c>
      <c r="S37" s="46">
        <f t="shared" si="28"/>
        <v>0.13186813186813187</v>
      </c>
      <c r="T37" s="63">
        <v>5</v>
      </c>
      <c r="U37" s="64">
        <v>3</v>
      </c>
    </row>
    <row r="38" spans="1:21" x14ac:dyDescent="0.2">
      <c r="A38" s="5"/>
      <c r="B38" s="90" t="s">
        <v>23</v>
      </c>
      <c r="C38" s="87"/>
      <c r="D38" s="45">
        <v>1727</v>
      </c>
      <c r="E38" s="45">
        <v>1625</v>
      </c>
      <c r="F38" s="46">
        <f>(E38/D38)</f>
        <v>0.94093804284887084</v>
      </c>
      <c r="G38" s="45">
        <v>1704</v>
      </c>
      <c r="H38" s="45">
        <v>1204</v>
      </c>
      <c r="I38" s="84">
        <f t="shared" si="20"/>
        <v>0.70657276995305163</v>
      </c>
      <c r="J38" s="55">
        <f t="shared" si="21"/>
        <v>23</v>
      </c>
      <c r="K38" s="46">
        <f t="shared" si="22"/>
        <v>1.3497652582159625E-2</v>
      </c>
      <c r="L38" s="49">
        <f t="shared" si="23"/>
        <v>0.12338358219618489</v>
      </c>
      <c r="M38" s="46">
        <f t="shared" si="24"/>
        <v>0.14007398273736127</v>
      </c>
      <c r="N38" s="63">
        <v>1</v>
      </c>
      <c r="O38" s="59">
        <v>2</v>
      </c>
      <c r="P38" s="57">
        <f t="shared" si="25"/>
        <v>421</v>
      </c>
      <c r="Q38" s="46">
        <f t="shared" si="26"/>
        <v>0.34966777408637872</v>
      </c>
      <c r="R38" s="46">
        <f t="shared" si="27"/>
        <v>0.16384351683807219</v>
      </c>
      <c r="S38" s="46">
        <f t="shared" si="28"/>
        <v>0.14700854700854701</v>
      </c>
      <c r="T38" s="63">
        <v>2</v>
      </c>
      <c r="U38" s="64">
        <v>2</v>
      </c>
    </row>
    <row r="39" spans="1:21" x14ac:dyDescent="0.2">
      <c r="A39" s="5"/>
      <c r="B39" s="20"/>
      <c r="C39" s="87"/>
      <c r="D39" s="45"/>
      <c r="E39" s="45"/>
      <c r="F39" s="49"/>
      <c r="G39" s="45"/>
      <c r="H39" s="45"/>
      <c r="I39" s="91"/>
      <c r="J39" s="53"/>
      <c r="K39" s="47"/>
      <c r="L39" s="49"/>
      <c r="M39" s="46"/>
      <c r="N39" s="63"/>
      <c r="O39" s="59"/>
      <c r="P39" s="47"/>
      <c r="Q39" s="47"/>
      <c r="R39" s="49"/>
      <c r="S39" s="49"/>
      <c r="T39" s="63"/>
      <c r="U39" s="64"/>
    </row>
    <row r="40" spans="1:21" x14ac:dyDescent="0.2">
      <c r="A40" s="5"/>
      <c r="B40" s="20" t="s">
        <v>24</v>
      </c>
      <c r="C40" s="87"/>
      <c r="D40" s="45">
        <f>SUM(D41:D43)</f>
        <v>1554</v>
      </c>
      <c r="E40" s="45">
        <f>SUM(E41:E43)</f>
        <v>1446</v>
      </c>
      <c r="F40" s="46">
        <f>(E40/D40)</f>
        <v>0.93050193050193053</v>
      </c>
      <c r="G40" s="45">
        <f>SUM(G41:G43)</f>
        <v>1424</v>
      </c>
      <c r="H40" s="45">
        <f>SUM(H41:H43)</f>
        <v>1343</v>
      </c>
      <c r="I40" s="84">
        <f t="shared" ref="I40:I43" si="29">(H40/G40)</f>
        <v>0.9431179775280899</v>
      </c>
      <c r="J40" s="55">
        <f t="shared" ref="J40:J43" si="30">(D40-G40)</f>
        <v>130</v>
      </c>
      <c r="K40" s="46">
        <f t="shared" ref="K40:K43" si="31">(J40/G40)</f>
        <v>9.1292134831460675E-2</v>
      </c>
      <c r="L40" s="49">
        <f t="shared" si="23"/>
        <v>0.11102379081231692</v>
      </c>
      <c r="M40" s="46">
        <f t="shared" si="24"/>
        <v>0.11705713111385121</v>
      </c>
      <c r="N40" s="63"/>
      <c r="O40" s="59"/>
      <c r="P40" s="57">
        <f t="shared" ref="P40:P43" si="32">(E40-H40)</f>
        <v>103</v>
      </c>
      <c r="Q40" s="46">
        <f t="shared" ref="Q40:Q43" si="33">(P40/H40)</f>
        <v>7.6693968726731204E-2</v>
      </c>
      <c r="R40" s="46">
        <f t="shared" ref="R40:R43" si="34">(E40/E$16)</f>
        <v>0.14579552329098608</v>
      </c>
      <c r="S40" s="46">
        <f t="shared" ref="S40:S43" si="35">(H40/H$16)</f>
        <v>0.16398046398046398</v>
      </c>
      <c r="T40" s="63"/>
      <c r="U40" s="64"/>
    </row>
    <row r="41" spans="1:21" x14ac:dyDescent="0.2">
      <c r="A41" s="5"/>
      <c r="B41" s="90" t="s">
        <v>25</v>
      </c>
      <c r="C41" s="87"/>
      <c r="D41" s="45">
        <v>130</v>
      </c>
      <c r="E41" s="45">
        <v>130</v>
      </c>
      <c r="F41" s="46">
        <f>(E41/D41)</f>
        <v>1</v>
      </c>
      <c r="G41" s="45">
        <v>190</v>
      </c>
      <c r="H41" s="45">
        <v>190</v>
      </c>
      <c r="I41" s="84">
        <f t="shared" si="29"/>
        <v>1</v>
      </c>
      <c r="J41" s="55">
        <f t="shared" si="30"/>
        <v>-60</v>
      </c>
      <c r="K41" s="46">
        <f t="shared" si="31"/>
        <v>-0.31578947368421051</v>
      </c>
      <c r="L41" s="49">
        <f t="shared" si="23"/>
        <v>9.2877045081088804E-3</v>
      </c>
      <c r="M41" s="46">
        <f t="shared" si="24"/>
        <v>1.5618577887381833E-2</v>
      </c>
      <c r="N41" s="63">
        <v>15</v>
      </c>
      <c r="O41" s="59">
        <v>12</v>
      </c>
      <c r="P41" s="57">
        <f t="shared" si="32"/>
        <v>-60</v>
      </c>
      <c r="Q41" s="46">
        <f t="shared" si="33"/>
        <v>-0.31578947368421051</v>
      </c>
      <c r="R41" s="46">
        <f t="shared" si="34"/>
        <v>1.3107481347045775E-2</v>
      </c>
      <c r="S41" s="46">
        <f t="shared" si="35"/>
        <v>2.31990231990232E-2</v>
      </c>
      <c r="T41" s="63">
        <v>13</v>
      </c>
      <c r="U41" s="64">
        <v>11</v>
      </c>
    </row>
    <row r="42" spans="1:21" x14ac:dyDescent="0.2">
      <c r="A42" s="5"/>
      <c r="B42" s="90" t="s">
        <v>26</v>
      </c>
      <c r="C42" s="87"/>
      <c r="D42" s="45">
        <v>600</v>
      </c>
      <c r="E42" s="45">
        <v>552</v>
      </c>
      <c r="F42" s="46">
        <f>(E42/D42)</f>
        <v>0.92</v>
      </c>
      <c r="G42" s="45">
        <v>690</v>
      </c>
      <c r="H42" s="45">
        <v>618</v>
      </c>
      <c r="I42" s="84">
        <f t="shared" si="29"/>
        <v>0.89565217391304353</v>
      </c>
      <c r="J42" s="55">
        <f t="shared" si="30"/>
        <v>-90</v>
      </c>
      <c r="K42" s="46">
        <f t="shared" si="31"/>
        <v>-0.13043478260869565</v>
      </c>
      <c r="L42" s="49">
        <f t="shared" si="23"/>
        <v>4.2866328498964067E-2</v>
      </c>
      <c r="M42" s="46">
        <f t="shared" si="24"/>
        <v>5.6720098643649818E-2</v>
      </c>
      <c r="N42" s="63">
        <v>10</v>
      </c>
      <c r="O42" s="59">
        <v>7</v>
      </c>
      <c r="P42" s="57">
        <f t="shared" si="32"/>
        <v>-66</v>
      </c>
      <c r="Q42" s="46">
        <f t="shared" si="33"/>
        <v>-0.10679611650485436</v>
      </c>
      <c r="R42" s="46">
        <f t="shared" si="34"/>
        <v>5.5656382335148212E-2</v>
      </c>
      <c r="S42" s="46">
        <f t="shared" si="35"/>
        <v>7.5457875457875453E-2</v>
      </c>
      <c r="T42" s="63">
        <v>9</v>
      </c>
      <c r="U42" s="64">
        <v>6</v>
      </c>
    </row>
    <row r="43" spans="1:21" x14ac:dyDescent="0.2">
      <c r="A43" s="5"/>
      <c r="B43" s="90" t="s">
        <v>27</v>
      </c>
      <c r="C43" s="87"/>
      <c r="D43" s="45">
        <v>824</v>
      </c>
      <c r="E43" s="45">
        <v>764</v>
      </c>
      <c r="F43" s="46">
        <f>(E43/D43)</f>
        <v>0.92718446601941751</v>
      </c>
      <c r="G43" s="45">
        <v>544</v>
      </c>
      <c r="H43" s="45">
        <v>535</v>
      </c>
      <c r="I43" s="84">
        <f t="shared" si="29"/>
        <v>0.98345588235294112</v>
      </c>
      <c r="J43" s="55">
        <f t="shared" si="30"/>
        <v>280</v>
      </c>
      <c r="K43" s="46">
        <f t="shared" si="31"/>
        <v>0.51470588235294112</v>
      </c>
      <c r="L43" s="49">
        <f t="shared" si="23"/>
        <v>5.8869757805243977E-2</v>
      </c>
      <c r="M43" s="46">
        <f t="shared" si="24"/>
        <v>4.4718454582819561E-2</v>
      </c>
      <c r="N43" s="63">
        <v>8</v>
      </c>
      <c r="O43" s="59">
        <v>9</v>
      </c>
      <c r="P43" s="57">
        <f t="shared" si="32"/>
        <v>229</v>
      </c>
      <c r="Q43" s="46">
        <f t="shared" si="33"/>
        <v>0.42803738317757012</v>
      </c>
      <c r="R43" s="46">
        <f t="shared" si="34"/>
        <v>7.7031659608792089E-2</v>
      </c>
      <c r="S43" s="46">
        <f t="shared" si="35"/>
        <v>6.5323565323565327E-2</v>
      </c>
      <c r="T43" s="63">
        <v>6</v>
      </c>
      <c r="U43" s="64">
        <v>8</v>
      </c>
    </row>
    <row r="44" spans="1:21" x14ac:dyDescent="0.2">
      <c r="A44" s="5"/>
      <c r="B44" s="20"/>
      <c r="C44" s="87"/>
      <c r="D44" s="45"/>
      <c r="E44" s="45"/>
      <c r="F44" s="49"/>
      <c r="G44" s="45"/>
      <c r="H44" s="45"/>
      <c r="I44" s="91"/>
      <c r="J44" s="53"/>
      <c r="K44" s="47"/>
      <c r="L44" s="45"/>
      <c r="M44" s="47"/>
      <c r="N44" s="63"/>
      <c r="O44" s="59"/>
      <c r="P44" s="47"/>
      <c r="Q44" s="47"/>
      <c r="R44" s="49"/>
      <c r="S44" s="49"/>
      <c r="T44" s="63"/>
      <c r="U44" s="64"/>
    </row>
    <row r="45" spans="1:21" x14ac:dyDescent="0.2">
      <c r="A45" s="5"/>
      <c r="B45" s="82" t="s">
        <v>32</v>
      </c>
      <c r="C45" s="87"/>
      <c r="D45" s="45"/>
      <c r="E45" s="45"/>
      <c r="F45" s="47"/>
      <c r="G45" s="45"/>
      <c r="H45" s="45"/>
      <c r="I45" s="87"/>
      <c r="J45" s="65"/>
      <c r="K45" s="49"/>
      <c r="L45" s="45"/>
      <c r="M45" s="49"/>
      <c r="N45" s="63"/>
      <c r="O45" s="59"/>
      <c r="P45" s="45"/>
      <c r="Q45" s="49"/>
      <c r="R45" s="49"/>
      <c r="S45" s="49"/>
      <c r="T45" s="63"/>
      <c r="U45" s="64"/>
    </row>
    <row r="46" spans="1:21" x14ac:dyDescent="0.2">
      <c r="A46" s="5"/>
      <c r="B46" s="92" t="s">
        <v>36</v>
      </c>
      <c r="C46" s="87"/>
      <c r="D46" s="45"/>
      <c r="E46" s="45"/>
      <c r="F46" s="45"/>
      <c r="G46" s="45"/>
      <c r="H46" s="45"/>
      <c r="I46" s="22"/>
      <c r="J46" s="65"/>
      <c r="K46" s="49"/>
      <c r="L46" s="45"/>
      <c r="M46" s="49"/>
      <c r="N46" s="63"/>
      <c r="O46" s="59"/>
      <c r="P46" s="45"/>
      <c r="Q46" s="49"/>
      <c r="R46" s="49"/>
      <c r="S46" s="49"/>
      <c r="T46" s="63"/>
      <c r="U46" s="64"/>
    </row>
    <row r="47" spans="1:21" x14ac:dyDescent="0.2">
      <c r="A47" s="5"/>
      <c r="B47" s="93" t="s">
        <v>47</v>
      </c>
      <c r="C47" s="87"/>
      <c r="D47" s="45"/>
      <c r="E47" s="45"/>
      <c r="F47" s="46"/>
      <c r="G47" s="45"/>
      <c r="H47" s="45"/>
      <c r="I47" s="84"/>
      <c r="J47" s="55"/>
      <c r="K47" s="46"/>
      <c r="L47" s="49"/>
      <c r="M47" s="46"/>
      <c r="N47" s="63"/>
      <c r="O47" s="59"/>
      <c r="P47" s="57"/>
      <c r="Q47" s="46"/>
      <c r="R47" s="46"/>
      <c r="S47" s="46"/>
      <c r="T47" s="63"/>
      <c r="U47" s="64"/>
    </row>
    <row r="48" spans="1:21" x14ac:dyDescent="0.2">
      <c r="A48" s="5"/>
      <c r="B48" s="93" t="s">
        <v>48</v>
      </c>
      <c r="C48" s="87"/>
      <c r="D48" s="45"/>
      <c r="E48" s="45"/>
      <c r="F48" s="46"/>
      <c r="G48" s="45"/>
      <c r="H48" s="45"/>
      <c r="I48" s="84"/>
      <c r="J48" s="55"/>
      <c r="K48" s="46"/>
      <c r="L48" s="49"/>
      <c r="M48" s="46"/>
      <c r="N48" s="63"/>
      <c r="O48" s="59"/>
      <c r="P48" s="57"/>
      <c r="Q48" s="46"/>
      <c r="R48" s="46"/>
      <c r="S48" s="46"/>
      <c r="T48" s="63"/>
      <c r="U48" s="64"/>
    </row>
    <row r="49" spans="1:21" x14ac:dyDescent="0.2">
      <c r="A49" s="5"/>
      <c r="B49" s="94" t="s">
        <v>64</v>
      </c>
      <c r="C49" s="87"/>
      <c r="D49" s="45">
        <v>77</v>
      </c>
      <c r="E49" s="45">
        <v>77</v>
      </c>
      <c r="F49" s="46">
        <f>(E49/D49)</f>
        <v>1</v>
      </c>
      <c r="G49" s="45">
        <v>34</v>
      </c>
      <c r="H49" s="45">
        <v>34</v>
      </c>
      <c r="I49" s="84">
        <f t="shared" ref="I49:I50" si="36">(H49/G49)</f>
        <v>1</v>
      </c>
      <c r="J49" s="55">
        <f>(D49-G49)</f>
        <v>43</v>
      </c>
      <c r="K49" s="46">
        <f>(J49/G49)</f>
        <v>1.2647058823529411</v>
      </c>
      <c r="L49" s="49">
        <f t="shared" ref="L49:L50" si="37">(D49/D$16)</f>
        <v>5.5011788240337213E-3</v>
      </c>
      <c r="M49" s="46">
        <f t="shared" ref="M49:M50" si="38">(G49/G$16)</f>
        <v>2.7949034114262226E-3</v>
      </c>
      <c r="N49" s="63">
        <v>17</v>
      </c>
      <c r="O49" s="59">
        <v>17</v>
      </c>
      <c r="P49" s="57">
        <f t="shared" ref="P49:P50" si="39">(E49-H49)</f>
        <v>43</v>
      </c>
      <c r="Q49" s="46">
        <f t="shared" ref="Q49:Q50" si="40">(P49/H49)</f>
        <v>1.2647058823529411</v>
      </c>
      <c r="R49" s="46">
        <f t="shared" ref="R49:R50" si="41">(E49/E$16)</f>
        <v>7.7636620286348056E-3</v>
      </c>
      <c r="S49" s="46">
        <f t="shared" ref="S49:S50" si="42">(H49/H$16)</f>
        <v>4.1514041514041514E-3</v>
      </c>
      <c r="T49" s="63">
        <v>17</v>
      </c>
      <c r="U49" s="64">
        <v>17</v>
      </c>
    </row>
    <row r="50" spans="1:21" x14ac:dyDescent="0.2">
      <c r="A50" s="5"/>
      <c r="B50" s="94" t="s">
        <v>65</v>
      </c>
      <c r="C50" s="87"/>
      <c r="D50" s="45">
        <v>203</v>
      </c>
      <c r="E50" s="45">
        <v>201</v>
      </c>
      <c r="F50" s="46">
        <f>(E50/D50)</f>
        <v>0.99014778325123154</v>
      </c>
      <c r="G50" s="45">
        <v>121</v>
      </c>
      <c r="H50" s="45">
        <v>117</v>
      </c>
      <c r="I50" s="84">
        <f t="shared" si="36"/>
        <v>0.96694214876033058</v>
      </c>
      <c r="J50" s="55">
        <f>(D50-G50)</f>
        <v>82</v>
      </c>
      <c r="K50" s="46">
        <f>(J50/G50)</f>
        <v>0.6776859504132231</v>
      </c>
      <c r="L50" s="49">
        <f t="shared" si="37"/>
        <v>1.4503107808816175E-2</v>
      </c>
      <c r="M50" s="46">
        <f t="shared" si="38"/>
        <v>9.9465680230168517E-3</v>
      </c>
      <c r="N50" s="63">
        <v>13</v>
      </c>
      <c r="O50" s="59">
        <v>14</v>
      </c>
      <c r="P50" s="57">
        <f t="shared" si="39"/>
        <v>84</v>
      </c>
      <c r="Q50" s="46">
        <f t="shared" si="40"/>
        <v>0.71794871794871795</v>
      </c>
      <c r="R50" s="46">
        <f t="shared" si="41"/>
        <v>2.0266182698124621E-2</v>
      </c>
      <c r="S50" s="46">
        <f t="shared" si="42"/>
        <v>1.4285714285714285E-2</v>
      </c>
      <c r="T50" s="63">
        <v>11</v>
      </c>
      <c r="U50" s="64">
        <v>13</v>
      </c>
    </row>
    <row r="51" spans="1:21" x14ac:dyDescent="0.2">
      <c r="A51" s="5"/>
      <c r="B51" s="20"/>
      <c r="C51" s="87"/>
      <c r="D51" s="45"/>
      <c r="E51" s="45"/>
      <c r="F51" s="49"/>
      <c r="G51" s="45"/>
      <c r="H51" s="45"/>
      <c r="I51" s="91"/>
      <c r="J51" s="65"/>
      <c r="K51" s="49"/>
      <c r="L51" s="45"/>
      <c r="M51" s="49"/>
      <c r="N51" s="63"/>
      <c r="O51" s="59"/>
      <c r="P51" s="57"/>
      <c r="Q51" s="46"/>
      <c r="R51" s="49"/>
      <c r="S51" s="49"/>
      <c r="T51" s="63"/>
      <c r="U51" s="64"/>
    </row>
    <row r="52" spans="1:21" x14ac:dyDescent="0.2">
      <c r="A52" s="5"/>
      <c r="B52" s="82" t="s">
        <v>33</v>
      </c>
      <c r="C52" s="87"/>
      <c r="D52" s="45"/>
      <c r="E52" s="45"/>
      <c r="F52" s="46"/>
      <c r="G52" s="45"/>
      <c r="H52" s="45"/>
      <c r="I52" s="84"/>
      <c r="J52" s="65"/>
      <c r="K52" s="49"/>
      <c r="L52" s="45"/>
      <c r="M52" s="49"/>
      <c r="N52" s="63"/>
      <c r="O52" s="59"/>
      <c r="P52" s="45"/>
      <c r="Q52" s="49"/>
      <c r="R52" s="49"/>
      <c r="S52" s="49"/>
      <c r="T52" s="63"/>
      <c r="U52" s="64"/>
    </row>
    <row r="53" spans="1:21" x14ac:dyDescent="0.2">
      <c r="A53" s="5"/>
      <c r="B53" s="92" t="s">
        <v>37</v>
      </c>
      <c r="C53" s="87"/>
      <c r="D53" s="45"/>
      <c r="E53" s="45"/>
      <c r="F53" s="47"/>
      <c r="G53" s="45"/>
      <c r="H53" s="45"/>
      <c r="I53" s="87"/>
      <c r="J53" s="65"/>
      <c r="K53" s="49"/>
      <c r="L53" s="45"/>
      <c r="M53" s="49"/>
      <c r="N53" s="63"/>
      <c r="O53" s="59"/>
      <c r="P53" s="45"/>
      <c r="Q53" s="49"/>
      <c r="R53" s="49"/>
      <c r="S53" s="49"/>
      <c r="T53" s="63"/>
      <c r="U53" s="64"/>
    </row>
    <row r="54" spans="1:21" x14ac:dyDescent="0.2">
      <c r="A54" s="5"/>
      <c r="B54" s="93" t="s">
        <v>49</v>
      </c>
      <c r="C54" s="87"/>
      <c r="D54" s="45"/>
      <c r="E54" s="45"/>
      <c r="F54" s="46"/>
      <c r="G54" s="45"/>
      <c r="H54" s="45"/>
      <c r="I54" s="84"/>
      <c r="J54" s="55"/>
      <c r="K54" s="46"/>
      <c r="L54" s="49"/>
      <c r="M54" s="46"/>
      <c r="N54" s="63"/>
      <c r="O54" s="59"/>
      <c r="P54" s="57"/>
      <c r="Q54" s="46"/>
      <c r="R54" s="46"/>
      <c r="S54" s="46"/>
      <c r="T54" s="63"/>
      <c r="U54" s="64"/>
    </row>
    <row r="55" spans="1:21" x14ac:dyDescent="0.2">
      <c r="A55" s="5"/>
      <c r="B55" s="93" t="s">
        <v>50</v>
      </c>
      <c r="C55" s="87"/>
      <c r="D55" s="45"/>
      <c r="E55" s="45"/>
      <c r="F55" s="46"/>
      <c r="G55" s="45"/>
      <c r="H55" s="45"/>
      <c r="I55" s="84"/>
      <c r="J55" s="55"/>
      <c r="K55" s="46"/>
      <c r="L55" s="49"/>
      <c r="M55" s="46"/>
      <c r="N55" s="63"/>
      <c r="O55" s="59"/>
      <c r="P55" s="57"/>
      <c r="Q55" s="46"/>
      <c r="R55" s="46"/>
      <c r="S55" s="46"/>
      <c r="T55" s="63"/>
      <c r="U55" s="64"/>
    </row>
    <row r="56" spans="1:21" x14ac:dyDescent="0.2">
      <c r="A56" s="5"/>
      <c r="B56" s="94" t="s">
        <v>66</v>
      </c>
      <c r="C56" s="87"/>
      <c r="D56" s="45">
        <v>106</v>
      </c>
      <c r="E56" s="45">
        <v>106</v>
      </c>
      <c r="F56" s="46">
        <f>(E56/D56)</f>
        <v>1</v>
      </c>
      <c r="G56" s="45">
        <v>64</v>
      </c>
      <c r="H56" s="45">
        <v>64</v>
      </c>
      <c r="I56" s="84">
        <f>(H56/G56)</f>
        <v>1</v>
      </c>
      <c r="J56" s="55">
        <f>(D56-G56)</f>
        <v>42</v>
      </c>
      <c r="K56" s="46">
        <f>(J56/G56)</f>
        <v>0.65625</v>
      </c>
      <c r="L56" s="49">
        <f>(D56/D$16)</f>
        <v>7.5730513681503183E-3</v>
      </c>
      <c r="M56" s="46">
        <f>(G56/G$16)</f>
        <v>5.2609946568023015E-3</v>
      </c>
      <c r="N56" s="63">
        <v>16</v>
      </c>
      <c r="O56" s="59">
        <v>16</v>
      </c>
      <c r="P56" s="57">
        <f>(E56-H56)</f>
        <v>42</v>
      </c>
      <c r="Q56" s="46">
        <f>(P56/H56)</f>
        <v>0.65625</v>
      </c>
      <c r="R56" s="46">
        <f>(E56/E$16)</f>
        <v>1.068763863682194E-2</v>
      </c>
      <c r="S56" s="46">
        <f>(H56/H$16)</f>
        <v>7.8144078144078144E-3</v>
      </c>
      <c r="T56" s="63">
        <v>15</v>
      </c>
      <c r="U56" s="64">
        <v>15</v>
      </c>
    </row>
    <row r="57" spans="1:21" x14ac:dyDescent="0.2">
      <c r="A57" s="5"/>
      <c r="B57" s="92" t="s">
        <v>38</v>
      </c>
      <c r="C57" s="87"/>
      <c r="D57" s="45"/>
      <c r="E57" s="45"/>
      <c r="F57" s="47"/>
      <c r="G57" s="45"/>
      <c r="H57" s="45"/>
      <c r="I57" s="87"/>
      <c r="J57" s="65"/>
      <c r="K57" s="49"/>
      <c r="L57" s="45"/>
      <c r="M57" s="49"/>
      <c r="N57" s="63"/>
      <c r="O57" s="59"/>
      <c r="P57" s="45"/>
      <c r="Q57" s="49"/>
      <c r="R57" s="49"/>
      <c r="S57" s="49"/>
      <c r="T57" s="63"/>
      <c r="U57" s="64"/>
    </row>
    <row r="58" spans="1:21" x14ac:dyDescent="0.2">
      <c r="A58" s="5"/>
      <c r="B58" s="93" t="s">
        <v>51</v>
      </c>
      <c r="C58" s="87"/>
      <c r="D58" s="45">
        <v>0</v>
      </c>
      <c r="E58" s="45">
        <v>0</v>
      </c>
      <c r="F58" s="46"/>
      <c r="G58" s="45">
        <v>0</v>
      </c>
      <c r="H58" s="45">
        <v>0</v>
      </c>
      <c r="I58" s="84"/>
      <c r="J58" s="55"/>
      <c r="K58" s="46"/>
      <c r="L58" s="49">
        <f>(D58/D$16)</f>
        <v>0</v>
      </c>
      <c r="M58" s="46">
        <f>(G58/G$16)</f>
        <v>0</v>
      </c>
      <c r="N58" s="63"/>
      <c r="O58" s="59"/>
      <c r="P58" s="57"/>
      <c r="Q58" s="46"/>
      <c r="R58" s="46">
        <f>(E58/E$16)</f>
        <v>0</v>
      </c>
      <c r="S58" s="46">
        <f>(H58/H$16)</f>
        <v>0</v>
      </c>
      <c r="T58" s="63"/>
      <c r="U58" s="64"/>
    </row>
    <row r="59" spans="1:21" x14ac:dyDescent="0.2">
      <c r="A59" s="5"/>
      <c r="B59" s="93" t="s">
        <v>52</v>
      </c>
      <c r="C59" s="87"/>
      <c r="D59" s="45"/>
      <c r="E59" s="45"/>
      <c r="F59" s="46"/>
      <c r="G59" s="45"/>
      <c r="H59" s="45"/>
      <c r="I59" s="84"/>
      <c r="J59" s="55"/>
      <c r="K59" s="46"/>
      <c r="L59" s="49"/>
      <c r="M59" s="46"/>
      <c r="N59" s="63"/>
      <c r="O59" s="59"/>
      <c r="P59" s="57"/>
      <c r="Q59" s="46"/>
      <c r="R59" s="46"/>
      <c r="S59" s="46"/>
      <c r="T59" s="63"/>
      <c r="U59" s="64"/>
    </row>
    <row r="60" spans="1:21" x14ac:dyDescent="0.2">
      <c r="A60" s="5"/>
      <c r="B60" s="94" t="s">
        <v>67</v>
      </c>
      <c r="C60" s="87"/>
      <c r="D60" s="45">
        <v>228</v>
      </c>
      <c r="E60" s="45">
        <v>158</v>
      </c>
      <c r="F60" s="46">
        <f>(E60/D60)</f>
        <v>0.69298245614035092</v>
      </c>
      <c r="G60" s="45">
        <v>156</v>
      </c>
      <c r="H60" s="45">
        <v>99</v>
      </c>
      <c r="I60" s="84">
        <f>(H60/G60)</f>
        <v>0.63461538461538458</v>
      </c>
      <c r="J60" s="55">
        <f>(D60-G60)</f>
        <v>72</v>
      </c>
      <c r="K60" s="46">
        <f>(J60/G60)</f>
        <v>0.46153846153846156</v>
      </c>
      <c r="L60" s="49">
        <f>(D60/D$16)</f>
        <v>1.6289204829606344E-2</v>
      </c>
      <c r="M60" s="46">
        <f>(G60/G$16)</f>
        <v>1.282367447595561E-2</v>
      </c>
      <c r="N60" s="63">
        <v>12</v>
      </c>
      <c r="O60" s="59">
        <v>13</v>
      </c>
      <c r="P60" s="57">
        <f>(E60-H60)</f>
        <v>59</v>
      </c>
      <c r="Q60" s="46">
        <f>(P60/H60)</f>
        <v>0.59595959595959591</v>
      </c>
      <c r="R60" s="46">
        <f>(E60/E$16)</f>
        <v>1.593063117564025E-2</v>
      </c>
      <c r="S60" s="46">
        <f>(H60/H$16)</f>
        <v>1.2087912087912088E-2</v>
      </c>
      <c r="T60" s="63">
        <v>12</v>
      </c>
      <c r="U60" s="64">
        <v>14</v>
      </c>
    </row>
    <row r="61" spans="1:21" x14ac:dyDescent="0.2">
      <c r="A61" s="5"/>
      <c r="B61" s="92" t="s">
        <v>39</v>
      </c>
      <c r="C61" s="87"/>
      <c r="D61" s="45"/>
      <c r="E61" s="45"/>
      <c r="F61" s="46"/>
      <c r="G61" s="45"/>
      <c r="H61" s="45"/>
      <c r="I61" s="84"/>
      <c r="J61" s="55"/>
      <c r="K61" s="46"/>
      <c r="L61" s="45"/>
      <c r="M61" s="45"/>
      <c r="N61" s="63"/>
      <c r="O61" s="59"/>
      <c r="P61" s="45"/>
      <c r="Q61" s="45"/>
      <c r="R61" s="49"/>
      <c r="S61" s="46"/>
      <c r="T61" s="63"/>
      <c r="U61" s="64"/>
    </row>
    <row r="62" spans="1:21" x14ac:dyDescent="0.2">
      <c r="A62" s="5"/>
      <c r="B62" s="93" t="s">
        <v>53</v>
      </c>
      <c r="C62" s="87"/>
      <c r="D62" s="45">
        <v>41</v>
      </c>
      <c r="E62" s="45">
        <v>41</v>
      </c>
      <c r="F62" s="46">
        <f>(E62/D62)</f>
        <v>1</v>
      </c>
      <c r="G62" s="45">
        <v>17</v>
      </c>
      <c r="H62" s="45">
        <v>17</v>
      </c>
      <c r="I62" s="84">
        <f>(H62/G62)</f>
        <v>1</v>
      </c>
      <c r="J62" s="55">
        <f>(D62-G62)</f>
        <v>24</v>
      </c>
      <c r="K62" s="46">
        <f>(J62/G62)</f>
        <v>1.411764705882353</v>
      </c>
      <c r="L62" s="49">
        <f>(D62/D$16)</f>
        <v>2.9291991140958777E-3</v>
      </c>
      <c r="M62" s="46">
        <f>(G62/G$16)</f>
        <v>1.3974517057131113E-3</v>
      </c>
      <c r="N62" s="63"/>
      <c r="O62" s="59"/>
      <c r="P62" s="57">
        <f>(E62-H62)</f>
        <v>24</v>
      </c>
      <c r="Q62" s="46">
        <f>(P62/H62)</f>
        <v>1.411764705882353</v>
      </c>
      <c r="R62" s="46">
        <f>(E62/E$16)</f>
        <v>4.1338979632990526E-3</v>
      </c>
      <c r="S62" s="46">
        <f>(H62/H$16)</f>
        <v>2.0757020757020757E-3</v>
      </c>
      <c r="T62" s="63"/>
      <c r="U62" s="64"/>
    </row>
    <row r="63" spans="1:21" x14ac:dyDescent="0.2">
      <c r="A63" s="5"/>
      <c r="B63" s="89"/>
      <c r="C63" s="87"/>
      <c r="D63" s="45"/>
      <c r="E63" s="45"/>
      <c r="F63" s="49"/>
      <c r="G63" s="45"/>
      <c r="H63" s="45"/>
      <c r="I63" s="91"/>
      <c r="J63" s="65"/>
      <c r="K63" s="49"/>
      <c r="L63" s="49"/>
      <c r="M63" s="47"/>
      <c r="N63" s="63"/>
      <c r="O63" s="59"/>
      <c r="P63" s="45"/>
      <c r="Q63" s="49"/>
      <c r="R63" s="49"/>
      <c r="S63" s="49"/>
      <c r="T63" s="63"/>
      <c r="U63" s="64"/>
    </row>
    <row r="64" spans="1:21" x14ac:dyDescent="0.2">
      <c r="A64" s="5"/>
      <c r="B64" s="82" t="s">
        <v>34</v>
      </c>
      <c r="C64" s="87"/>
      <c r="D64" s="45"/>
      <c r="E64" s="45"/>
      <c r="F64" s="49"/>
      <c r="G64" s="45"/>
      <c r="H64" s="45"/>
      <c r="I64" s="91"/>
      <c r="J64" s="65"/>
      <c r="K64" s="49"/>
      <c r="L64" s="45"/>
      <c r="M64" s="47"/>
      <c r="N64" s="63"/>
      <c r="O64" s="59"/>
      <c r="P64" s="45"/>
      <c r="Q64" s="49"/>
      <c r="R64" s="49"/>
      <c r="S64" s="49"/>
      <c r="T64" s="63"/>
      <c r="U64" s="64"/>
    </row>
    <row r="65" spans="1:23" x14ac:dyDescent="0.2">
      <c r="A65" s="5"/>
      <c r="B65" s="92" t="s">
        <v>40</v>
      </c>
      <c r="C65" s="87"/>
      <c r="D65" s="45"/>
      <c r="E65" s="45"/>
      <c r="F65" s="46"/>
      <c r="G65" s="45"/>
      <c r="H65" s="45"/>
      <c r="I65" s="84"/>
      <c r="J65" s="55"/>
      <c r="K65" s="46"/>
      <c r="L65" s="49"/>
      <c r="M65" s="46"/>
      <c r="N65" s="63"/>
      <c r="O65" s="59"/>
      <c r="P65" s="57"/>
      <c r="Q65" s="46"/>
      <c r="R65" s="46"/>
      <c r="S65" s="46"/>
      <c r="T65" s="63"/>
      <c r="U65" s="64"/>
      <c r="V65" s="9"/>
      <c r="W65" s="9"/>
    </row>
    <row r="66" spans="1:23" x14ac:dyDescent="0.2">
      <c r="A66" s="5"/>
      <c r="B66" s="92" t="s">
        <v>68</v>
      </c>
      <c r="C66" s="87"/>
      <c r="D66" s="45">
        <v>27</v>
      </c>
      <c r="E66" s="45">
        <v>27</v>
      </c>
      <c r="F66" s="46">
        <f>(E66/D66)</f>
        <v>1</v>
      </c>
      <c r="G66" s="45">
        <v>24</v>
      </c>
      <c r="H66" s="45">
        <v>13</v>
      </c>
      <c r="I66" s="84">
        <f t="shared" ref="I66:I67" si="43">(H66/G66)</f>
        <v>0.54166666666666663</v>
      </c>
      <c r="J66" s="55">
        <f t="shared" ref="J66:J67" si="44">(D66-G66)</f>
        <v>3</v>
      </c>
      <c r="K66" s="46">
        <f t="shared" ref="K66:K67" si="45">(J66/G66)</f>
        <v>0.125</v>
      </c>
      <c r="L66" s="49">
        <f t="shared" ref="L66:L67" si="46">(D66/D$16)</f>
        <v>1.9289847824533828E-3</v>
      </c>
      <c r="M66" s="46">
        <f t="shared" ref="M66:M67" si="47">(G66/G$16)</f>
        <v>1.9728729963008631E-3</v>
      </c>
      <c r="N66" s="63">
        <v>18</v>
      </c>
      <c r="O66" s="59">
        <v>18</v>
      </c>
      <c r="P66" s="57">
        <f t="shared" ref="P66:P67" si="48">(E66-H66)</f>
        <v>14</v>
      </c>
      <c r="Q66" s="46">
        <f t="shared" ref="Q66:Q67" si="49">(P66/H66)</f>
        <v>1.0769230769230769</v>
      </c>
      <c r="R66" s="46">
        <f t="shared" ref="R66:R67" si="50">(E66/E$16)</f>
        <v>2.7223230490018148E-3</v>
      </c>
      <c r="S66" s="46">
        <f t="shared" ref="S66:S67" si="51">(H66/H$16)</f>
        <v>1.5873015873015873E-3</v>
      </c>
      <c r="T66" s="63">
        <v>18</v>
      </c>
      <c r="U66" s="64">
        <v>18</v>
      </c>
      <c r="V66" s="9"/>
      <c r="W66" s="9"/>
    </row>
    <row r="67" spans="1:23" x14ac:dyDescent="0.2">
      <c r="A67" s="5"/>
      <c r="B67" s="94" t="s">
        <v>69</v>
      </c>
      <c r="C67" s="87"/>
      <c r="D67" s="45">
        <v>134</v>
      </c>
      <c r="E67" s="45">
        <v>130</v>
      </c>
      <c r="F67" s="46">
        <f>(E67/D67)</f>
        <v>0.97014925373134331</v>
      </c>
      <c r="G67" s="45">
        <v>76</v>
      </c>
      <c r="H67" s="45">
        <v>53</v>
      </c>
      <c r="I67" s="84">
        <f t="shared" si="43"/>
        <v>0.69736842105263153</v>
      </c>
      <c r="J67" s="55">
        <f t="shared" si="44"/>
        <v>58</v>
      </c>
      <c r="K67" s="46">
        <f t="shared" si="45"/>
        <v>0.76315789473684215</v>
      </c>
      <c r="L67" s="49">
        <f t="shared" si="46"/>
        <v>9.573480031435308E-3</v>
      </c>
      <c r="M67" s="46">
        <f t="shared" si="47"/>
        <v>6.2474311549527333E-3</v>
      </c>
      <c r="N67" s="63">
        <v>14</v>
      </c>
      <c r="O67" s="59">
        <v>15</v>
      </c>
      <c r="P67" s="57">
        <f t="shared" si="48"/>
        <v>77</v>
      </c>
      <c r="Q67" s="46">
        <f t="shared" si="49"/>
        <v>1.4528301886792452</v>
      </c>
      <c r="R67" s="46">
        <f t="shared" si="50"/>
        <v>1.3107481347045775E-2</v>
      </c>
      <c r="S67" s="46">
        <f t="shared" si="51"/>
        <v>6.4713064713064717E-3</v>
      </c>
      <c r="T67" s="63">
        <v>13</v>
      </c>
      <c r="U67" s="64">
        <v>16</v>
      </c>
      <c r="V67" s="5"/>
      <c r="W67" s="5"/>
    </row>
    <row r="68" spans="1:23" x14ac:dyDescent="0.2">
      <c r="A68" s="5"/>
      <c r="B68" s="92" t="s">
        <v>54</v>
      </c>
      <c r="C68" s="86"/>
      <c r="D68" s="45"/>
      <c r="E68" s="45"/>
      <c r="F68" s="47"/>
      <c r="G68" s="45"/>
      <c r="H68" s="45"/>
      <c r="I68" s="87"/>
      <c r="J68" s="55"/>
      <c r="K68" s="46"/>
      <c r="L68" s="45"/>
      <c r="M68" s="46"/>
      <c r="N68" s="47"/>
      <c r="O68" s="66"/>
      <c r="P68" s="47"/>
      <c r="Q68" s="47"/>
      <c r="R68" s="47"/>
      <c r="S68" s="46"/>
      <c r="T68" s="63"/>
      <c r="U68" s="64"/>
      <c r="V68" s="5"/>
      <c r="W68" s="5"/>
    </row>
    <row r="69" spans="1:23" x14ac:dyDescent="0.2">
      <c r="A69" s="5"/>
      <c r="B69" s="93" t="s">
        <v>55</v>
      </c>
      <c r="C69" s="86"/>
      <c r="D69" s="45">
        <v>25</v>
      </c>
      <c r="E69" s="45">
        <v>17</v>
      </c>
      <c r="F69" s="46">
        <f>(E69/D69)</f>
        <v>0.68</v>
      </c>
      <c r="G69" s="45">
        <v>28</v>
      </c>
      <c r="H69" s="45">
        <v>28</v>
      </c>
      <c r="I69" s="84">
        <f>(H69/G69)</f>
        <v>1</v>
      </c>
      <c r="J69" s="55">
        <f>(D69-G69)</f>
        <v>-3</v>
      </c>
      <c r="K69" s="46">
        <f>(J69/G69)</f>
        <v>-0.10714285714285714</v>
      </c>
      <c r="L69" s="49">
        <f>(D69/D$16)</f>
        <v>1.7860970207901692E-3</v>
      </c>
      <c r="M69" s="46">
        <f>(G69/G$16)</f>
        <v>2.3016851623510071E-3</v>
      </c>
      <c r="N69" s="47"/>
      <c r="O69" s="47"/>
      <c r="P69" s="57">
        <f>(E69-H69)</f>
        <v>-11</v>
      </c>
      <c r="Q69" s="46">
        <f>(P69/H69)</f>
        <v>-0.39285714285714285</v>
      </c>
      <c r="R69" s="46">
        <f>(E69/E$16)</f>
        <v>1.7140552530752167E-3</v>
      </c>
      <c r="S69" s="46">
        <f>(H69/H$16)</f>
        <v>3.4188034188034188E-3</v>
      </c>
      <c r="T69" s="59"/>
      <c r="U69" s="67"/>
      <c r="V69" s="5"/>
      <c r="W69" s="5"/>
    </row>
    <row r="70" spans="1:23" ht="15" thickBot="1" x14ac:dyDescent="0.25">
      <c r="A70" s="5"/>
      <c r="B70" s="95"/>
      <c r="C70" s="96"/>
      <c r="D70" s="50"/>
      <c r="E70" s="50"/>
      <c r="F70" s="51"/>
      <c r="G70" s="50"/>
      <c r="H70" s="50"/>
      <c r="I70" s="97"/>
      <c r="J70" s="68"/>
      <c r="K70" s="51"/>
      <c r="L70" s="69"/>
      <c r="M70" s="51"/>
      <c r="N70" s="70"/>
      <c r="O70" s="70"/>
      <c r="P70" s="71"/>
      <c r="Q70" s="51"/>
      <c r="R70" s="51"/>
      <c r="S70" s="51"/>
      <c r="T70" s="72"/>
      <c r="U70" s="73"/>
      <c r="V70" s="5"/>
      <c r="W70" s="5"/>
    </row>
    <row r="71" spans="1:23" ht="15" thickTop="1" x14ac:dyDescent="0.2">
      <c r="A71" s="5"/>
      <c r="B71" s="104"/>
      <c r="C71" s="86"/>
      <c r="D71" s="22"/>
      <c r="E71" s="22"/>
      <c r="F71" s="84"/>
      <c r="G71" s="22"/>
      <c r="H71" s="22"/>
      <c r="I71" s="84"/>
      <c r="J71" s="105"/>
      <c r="K71" s="84"/>
      <c r="L71" s="91"/>
      <c r="M71" s="84"/>
      <c r="N71" s="87"/>
      <c r="O71" s="87"/>
      <c r="P71" s="105"/>
      <c r="Q71" s="84"/>
      <c r="R71" s="84"/>
      <c r="S71" s="84"/>
      <c r="T71" s="86"/>
      <c r="U71" s="22"/>
      <c r="V71" s="5"/>
      <c r="W71" s="5"/>
    </row>
    <row r="72" spans="1:23" x14ac:dyDescent="0.2">
      <c r="A72" s="5"/>
      <c r="B72" s="12"/>
      <c r="C72" s="11"/>
      <c r="F72" s="5"/>
      <c r="G72" s="5"/>
      <c r="H72" s="5"/>
      <c r="I72" s="5"/>
      <c r="J72" s="5"/>
      <c r="K72" s="5"/>
      <c r="L72" s="5"/>
      <c r="M72" s="5"/>
      <c r="N72" s="5"/>
      <c r="O72" s="5"/>
      <c r="Q72" s="7"/>
      <c r="R72" s="5"/>
      <c r="S72" s="7"/>
      <c r="T72" s="5"/>
      <c r="U72" s="5"/>
      <c r="V72" s="5"/>
      <c r="W72" s="5"/>
    </row>
    <row r="73" spans="1:23" x14ac:dyDescent="0.2">
      <c r="B73" s="12" t="s">
        <v>70</v>
      </c>
      <c r="C73" s="5"/>
      <c r="G73" s="5"/>
      <c r="H73" s="5"/>
      <c r="I73" s="5"/>
      <c r="J73" s="5"/>
      <c r="K73" s="5"/>
      <c r="L73" s="5"/>
      <c r="M73" s="5"/>
      <c r="N73" s="5"/>
      <c r="O73" s="5"/>
      <c r="Q73" s="7"/>
      <c r="R73" s="5"/>
      <c r="S73" s="7"/>
      <c r="T73" s="5"/>
      <c r="U73" s="5"/>
    </row>
    <row r="74" spans="1:23" x14ac:dyDescent="0.2">
      <c r="B74" s="8" t="s">
        <v>28</v>
      </c>
      <c r="C74" s="5"/>
      <c r="G74" s="5"/>
      <c r="H74" s="5"/>
      <c r="I74" s="5"/>
      <c r="J74" s="5"/>
      <c r="K74" s="5"/>
      <c r="L74" s="5"/>
      <c r="M74" s="5"/>
      <c r="N74" s="5"/>
      <c r="O74" s="5"/>
      <c r="Q74" s="7"/>
      <c r="R74" s="5"/>
      <c r="S74" s="7"/>
      <c r="T74" s="5"/>
      <c r="U74" s="5"/>
    </row>
    <row r="75" spans="1:23" x14ac:dyDescent="0.2">
      <c r="B75" s="6" t="s">
        <v>29</v>
      </c>
      <c r="C75" s="5"/>
      <c r="G75" s="5"/>
      <c r="H75" s="5"/>
      <c r="I75" s="5"/>
      <c r="J75" s="5"/>
      <c r="K75" s="5"/>
      <c r="L75" s="5"/>
      <c r="M75" s="5"/>
      <c r="N75" s="5"/>
      <c r="O75" s="5"/>
      <c r="Q75" s="7"/>
      <c r="R75" s="5"/>
      <c r="S75" s="7"/>
      <c r="T75" s="5"/>
      <c r="U75" s="5"/>
    </row>
    <row r="76" spans="1:23" x14ac:dyDescent="0.2">
      <c r="B76" s="6" t="s">
        <v>30</v>
      </c>
      <c r="C76" s="5"/>
      <c r="G76" s="5"/>
      <c r="H76" s="5"/>
      <c r="I76" s="5"/>
      <c r="J76" s="5"/>
      <c r="K76" s="5"/>
      <c r="L76" s="5"/>
      <c r="M76" s="5"/>
      <c r="N76" s="5"/>
      <c r="O76" s="5"/>
      <c r="Q76" s="7"/>
      <c r="R76" s="5"/>
      <c r="S76" s="7"/>
      <c r="T76" s="5"/>
      <c r="U76" s="5"/>
    </row>
    <row r="77" spans="1:23" x14ac:dyDescent="0.2">
      <c r="B77" s="6" t="s">
        <v>31</v>
      </c>
      <c r="C77" s="5"/>
      <c r="G77" s="5"/>
      <c r="H77" s="5"/>
      <c r="I77" s="5"/>
      <c r="J77" s="5"/>
      <c r="K77" s="5"/>
      <c r="L77" s="5"/>
      <c r="M77" s="5"/>
      <c r="N77" s="5"/>
      <c r="O77" s="5"/>
      <c r="Q77" s="7"/>
      <c r="R77" s="5"/>
      <c r="S77" s="7"/>
      <c r="T77" s="5"/>
      <c r="U77" s="5"/>
    </row>
    <row r="78" spans="1:23" x14ac:dyDescent="0.2">
      <c r="B78" s="6" t="s">
        <v>41</v>
      </c>
      <c r="C78" s="5"/>
      <c r="F78" s="5"/>
      <c r="G78" s="5"/>
      <c r="H78" s="5"/>
      <c r="I78" s="5"/>
      <c r="J78" s="5"/>
      <c r="K78" s="5"/>
      <c r="L78" s="5"/>
      <c r="M78" s="5"/>
      <c r="N78" s="5"/>
      <c r="O78" s="5"/>
      <c r="Q78" s="7"/>
      <c r="R78" s="5"/>
      <c r="S78" s="7"/>
      <c r="T78" s="5"/>
      <c r="U78" s="5"/>
    </row>
    <row r="79" spans="1:23" x14ac:dyDescent="0.2">
      <c r="B79" s="6" t="s">
        <v>42</v>
      </c>
      <c r="C79" s="5"/>
      <c r="F79" s="5"/>
      <c r="G79" s="5"/>
      <c r="H79" s="5"/>
      <c r="I79" s="5"/>
      <c r="J79" s="5"/>
      <c r="K79" s="5"/>
      <c r="L79" s="5"/>
      <c r="M79" s="5"/>
      <c r="N79" s="5"/>
      <c r="O79" s="5"/>
      <c r="Q79" s="7"/>
      <c r="R79" s="5"/>
      <c r="S79" s="7"/>
      <c r="T79" s="5"/>
      <c r="U79" s="5"/>
    </row>
    <row r="80" spans="1:23" x14ac:dyDescent="0.2">
      <c r="B80" s="6" t="s">
        <v>43</v>
      </c>
      <c r="C80" s="5"/>
      <c r="F80" s="5"/>
      <c r="G80" s="5"/>
      <c r="H80" s="5"/>
      <c r="I80" s="5"/>
      <c r="J80" s="5"/>
      <c r="K80" s="5"/>
      <c r="L80" s="5"/>
      <c r="M80" s="5"/>
      <c r="N80" s="5"/>
      <c r="O80" s="5"/>
      <c r="Q80" s="7"/>
      <c r="R80" s="5"/>
      <c r="S80" s="7"/>
      <c r="T80" s="5"/>
      <c r="U80" s="5"/>
    </row>
    <row r="81" spans="2:21" x14ac:dyDescent="0.2">
      <c r="B81" s="6" t="s">
        <v>44</v>
      </c>
      <c r="C81" s="5"/>
      <c r="F81" s="5"/>
      <c r="G81" s="5"/>
      <c r="H81" s="5"/>
      <c r="I81" s="5"/>
      <c r="J81" s="5"/>
      <c r="K81" s="5"/>
      <c r="L81" s="5"/>
      <c r="M81" s="5"/>
      <c r="N81" s="5"/>
      <c r="O81" s="5"/>
      <c r="Q81" s="7"/>
      <c r="R81" s="5"/>
      <c r="S81" s="7"/>
      <c r="T81" s="5"/>
      <c r="U81" s="5"/>
    </row>
    <row r="82" spans="2:21" x14ac:dyDescent="0.2">
      <c r="B82" s="6" t="s">
        <v>45</v>
      </c>
      <c r="C82" s="5"/>
      <c r="F82" s="5"/>
      <c r="G82" s="5"/>
      <c r="H82" s="5"/>
      <c r="I82" s="5"/>
      <c r="J82" s="5"/>
      <c r="K82" s="5"/>
      <c r="L82" s="5"/>
      <c r="M82" s="5"/>
      <c r="N82" s="5"/>
      <c r="O82" s="5"/>
      <c r="Q82" s="7"/>
      <c r="R82" s="5"/>
      <c r="S82" s="7"/>
      <c r="T82" s="5"/>
      <c r="U82" s="5"/>
    </row>
    <row r="83" spans="2:21" x14ac:dyDescent="0.2">
      <c r="B83" s="6" t="s">
        <v>46</v>
      </c>
      <c r="C83" s="5"/>
      <c r="F83" s="5"/>
      <c r="G83" s="5"/>
      <c r="H83" s="5"/>
      <c r="I83" s="5"/>
      <c r="J83" s="5"/>
      <c r="K83" s="5"/>
      <c r="L83" s="5"/>
      <c r="M83" s="5"/>
      <c r="N83" s="5"/>
      <c r="O83" s="5"/>
      <c r="Q83" s="7"/>
      <c r="R83" s="5"/>
      <c r="S83" s="7"/>
      <c r="T83" s="5"/>
      <c r="U83" s="5"/>
    </row>
    <row r="84" spans="2:21" x14ac:dyDescent="0.2">
      <c r="N84" s="11"/>
      <c r="T84" s="5"/>
    </row>
    <row r="85" spans="2:21" x14ac:dyDescent="0.2">
      <c r="N85" s="11"/>
      <c r="T85" s="5"/>
    </row>
    <row r="86" spans="2:21" x14ac:dyDescent="0.2">
      <c r="N86" s="11"/>
      <c r="T86" s="5"/>
    </row>
    <row r="87" spans="2:21" x14ac:dyDescent="0.2">
      <c r="N87" s="11"/>
      <c r="T87" s="5"/>
    </row>
    <row r="88" spans="2:21" x14ac:dyDescent="0.2">
      <c r="N88" s="11"/>
      <c r="T88" s="5"/>
    </row>
    <row r="89" spans="2:21" x14ac:dyDescent="0.2">
      <c r="N89" s="11"/>
      <c r="T89" s="5"/>
    </row>
    <row r="90" spans="2:21" x14ac:dyDescent="0.2">
      <c r="N90" s="11"/>
      <c r="T90" s="5"/>
    </row>
    <row r="91" spans="2:21" x14ac:dyDescent="0.2">
      <c r="N91" s="11"/>
      <c r="T91" s="5"/>
    </row>
    <row r="92" spans="2:21" x14ac:dyDescent="0.2">
      <c r="N92" s="11"/>
      <c r="T92" s="5"/>
    </row>
    <row r="93" spans="2:21" x14ac:dyDescent="0.2">
      <c r="N93" s="11"/>
      <c r="T93" s="5"/>
    </row>
    <row r="94" spans="2:21" x14ac:dyDescent="0.2">
      <c r="N94" s="11"/>
      <c r="T94" s="5"/>
    </row>
    <row r="95" spans="2:21" x14ac:dyDescent="0.2">
      <c r="N95" s="11"/>
      <c r="T95" s="5"/>
    </row>
    <row r="96" spans="2:21" x14ac:dyDescent="0.2">
      <c r="N96" s="11"/>
      <c r="T96" s="5"/>
    </row>
    <row r="97" spans="14:20" x14ac:dyDescent="0.2">
      <c r="N97" s="11"/>
      <c r="T97" s="5"/>
    </row>
    <row r="98" spans="14:20" x14ac:dyDescent="0.2">
      <c r="N98" s="11"/>
      <c r="T98" s="5"/>
    </row>
    <row r="99" spans="14:20" x14ac:dyDescent="0.2">
      <c r="N99" s="11"/>
      <c r="T99" s="5"/>
    </row>
    <row r="100" spans="14:20" x14ac:dyDescent="0.2">
      <c r="N100" s="11"/>
      <c r="T100" s="5"/>
    </row>
    <row r="101" spans="14:20" x14ac:dyDescent="0.2">
      <c r="N101" s="11"/>
      <c r="T101" s="5"/>
    </row>
    <row r="102" spans="14:20" x14ac:dyDescent="0.2">
      <c r="N102" s="11"/>
      <c r="T102" s="5"/>
    </row>
    <row r="103" spans="14:20" x14ac:dyDescent="0.2">
      <c r="N103" s="11"/>
      <c r="T103" s="5"/>
    </row>
    <row r="104" spans="14:20" x14ac:dyDescent="0.2">
      <c r="N104" s="11"/>
      <c r="T104" s="5"/>
    </row>
    <row r="105" spans="14:20" x14ac:dyDescent="0.2">
      <c r="N105" s="11"/>
      <c r="T105" s="5"/>
    </row>
    <row r="106" spans="14:20" x14ac:dyDescent="0.2">
      <c r="N106" s="11"/>
      <c r="T106" s="5"/>
    </row>
    <row r="107" spans="14:20" x14ac:dyDescent="0.2">
      <c r="N107" s="11"/>
      <c r="T107" s="5"/>
    </row>
    <row r="108" spans="14:20" x14ac:dyDescent="0.2">
      <c r="N108" s="11"/>
      <c r="T108" s="5"/>
    </row>
    <row r="109" spans="14:20" x14ac:dyDescent="0.2">
      <c r="N109" s="11"/>
      <c r="T109" s="5"/>
    </row>
    <row r="110" spans="14:20" x14ac:dyDescent="0.2">
      <c r="N110" s="11"/>
      <c r="T110" s="5"/>
    </row>
    <row r="111" spans="14:20" x14ac:dyDescent="0.2">
      <c r="N111" s="11"/>
      <c r="T111" s="5"/>
    </row>
    <row r="112" spans="14:20" x14ac:dyDescent="0.2">
      <c r="N112" s="11"/>
      <c r="T112" s="5"/>
    </row>
    <row r="113" spans="14:20" x14ac:dyDescent="0.2">
      <c r="N113" s="11"/>
      <c r="T113" s="5"/>
    </row>
    <row r="114" spans="14:20" x14ac:dyDescent="0.2">
      <c r="N114" s="11"/>
      <c r="T114" s="5"/>
    </row>
    <row r="115" spans="14:20" x14ac:dyDescent="0.2">
      <c r="N115" s="11"/>
      <c r="T115" s="5"/>
    </row>
    <row r="116" spans="14:20" x14ac:dyDescent="0.2">
      <c r="N116" s="11"/>
      <c r="T116" s="5"/>
    </row>
    <row r="117" spans="14:20" x14ac:dyDescent="0.2">
      <c r="N117" s="11"/>
      <c r="T117" s="5"/>
    </row>
    <row r="118" spans="14:20" x14ac:dyDescent="0.2">
      <c r="N118" s="11"/>
      <c r="T118" s="5"/>
    </row>
    <row r="119" spans="14:20" x14ac:dyDescent="0.2">
      <c r="N119" s="11"/>
      <c r="T119" s="5"/>
    </row>
    <row r="120" spans="14:20" x14ac:dyDescent="0.2">
      <c r="N120" s="11"/>
      <c r="T120" s="5"/>
    </row>
    <row r="121" spans="14:20" x14ac:dyDescent="0.2">
      <c r="N121" s="11"/>
      <c r="T121" s="5"/>
    </row>
    <row r="122" spans="14:20" x14ac:dyDescent="0.2">
      <c r="N122" s="11"/>
      <c r="T122" s="5"/>
    </row>
    <row r="123" spans="14:20" x14ac:dyDescent="0.2">
      <c r="N123" s="11"/>
      <c r="T123" s="5"/>
    </row>
    <row r="124" spans="14:20" x14ac:dyDescent="0.2">
      <c r="N124" s="11"/>
      <c r="T124" s="5"/>
    </row>
    <row r="125" spans="14:20" x14ac:dyDescent="0.2">
      <c r="N125" s="11"/>
      <c r="T125" s="5"/>
    </row>
    <row r="126" spans="14:20" x14ac:dyDescent="0.2">
      <c r="N126" s="11"/>
      <c r="T126" s="5"/>
    </row>
    <row r="127" spans="14:20" x14ac:dyDescent="0.2">
      <c r="N127" s="11"/>
      <c r="T127" s="5"/>
    </row>
    <row r="128" spans="14:20" x14ac:dyDescent="0.2">
      <c r="N128" s="11"/>
      <c r="T128" s="5"/>
    </row>
    <row r="129" spans="14:20" x14ac:dyDescent="0.2">
      <c r="N129" s="11"/>
      <c r="T129" s="5"/>
    </row>
    <row r="130" spans="14:20" x14ac:dyDescent="0.2">
      <c r="N130" s="11"/>
      <c r="T130" s="5"/>
    </row>
    <row r="131" spans="14:20" x14ac:dyDescent="0.2">
      <c r="N131" s="11"/>
      <c r="T131" s="5"/>
    </row>
    <row r="132" spans="14:20" x14ac:dyDescent="0.2">
      <c r="N132" s="11"/>
      <c r="T132" s="5"/>
    </row>
    <row r="133" spans="14:20" x14ac:dyDescent="0.2">
      <c r="N133" s="11"/>
      <c r="T133" s="5"/>
    </row>
    <row r="134" spans="14:20" x14ac:dyDescent="0.2">
      <c r="N134" s="11"/>
      <c r="T134" s="5"/>
    </row>
    <row r="135" spans="14:20" x14ac:dyDescent="0.2">
      <c r="N135" s="11"/>
      <c r="T135" s="5"/>
    </row>
    <row r="136" spans="14:20" x14ac:dyDescent="0.2">
      <c r="N136" s="11"/>
      <c r="T136" s="5"/>
    </row>
    <row r="137" spans="14:20" x14ac:dyDescent="0.2">
      <c r="N137" s="11"/>
      <c r="T137" s="5"/>
    </row>
    <row r="138" spans="14:20" x14ac:dyDescent="0.2">
      <c r="N138" s="11"/>
      <c r="T138" s="5"/>
    </row>
    <row r="139" spans="14:20" x14ac:dyDescent="0.2">
      <c r="N139" s="11"/>
      <c r="T139" s="5"/>
    </row>
    <row r="140" spans="14:20" x14ac:dyDescent="0.2">
      <c r="N140" s="11"/>
      <c r="T140" s="5"/>
    </row>
    <row r="141" spans="14:20" x14ac:dyDescent="0.2">
      <c r="N141" s="11"/>
      <c r="T141" s="5"/>
    </row>
    <row r="142" spans="14:20" x14ac:dyDescent="0.2">
      <c r="N142" s="11"/>
      <c r="T142" s="5"/>
    </row>
    <row r="143" spans="14:20" x14ac:dyDescent="0.2">
      <c r="N143" s="11"/>
      <c r="T143" s="5"/>
    </row>
    <row r="144" spans="14:20" x14ac:dyDescent="0.2">
      <c r="N144" s="11"/>
      <c r="T144" s="5"/>
    </row>
    <row r="145" spans="14:20" x14ac:dyDescent="0.2">
      <c r="N145" s="11"/>
      <c r="T145" s="5"/>
    </row>
    <row r="146" spans="14:20" x14ac:dyDescent="0.2">
      <c r="N146" s="11"/>
      <c r="T146" s="5"/>
    </row>
    <row r="147" spans="14:20" x14ac:dyDescent="0.2">
      <c r="N147" s="11"/>
      <c r="T147" s="5"/>
    </row>
    <row r="148" spans="14:20" x14ac:dyDescent="0.2">
      <c r="N148" s="11"/>
      <c r="T148" s="5"/>
    </row>
    <row r="149" spans="14:20" x14ac:dyDescent="0.2">
      <c r="N149" s="11"/>
      <c r="T149" s="5"/>
    </row>
    <row r="150" spans="14:20" x14ac:dyDescent="0.2">
      <c r="N150" s="11"/>
      <c r="T150" s="5"/>
    </row>
    <row r="151" spans="14:20" x14ac:dyDescent="0.2">
      <c r="N151" s="11"/>
      <c r="T151" s="5"/>
    </row>
    <row r="152" spans="14:20" x14ac:dyDescent="0.2">
      <c r="N152" s="11"/>
      <c r="T152" s="5"/>
    </row>
    <row r="153" spans="14:20" x14ac:dyDescent="0.2">
      <c r="N153" s="11"/>
      <c r="T153" s="5"/>
    </row>
    <row r="154" spans="14:20" x14ac:dyDescent="0.2">
      <c r="N154" s="11"/>
      <c r="T154" s="5"/>
    </row>
    <row r="155" spans="14:20" x14ac:dyDescent="0.2">
      <c r="N155" s="11"/>
      <c r="T155" s="5"/>
    </row>
    <row r="156" spans="14:20" x14ac:dyDescent="0.2">
      <c r="N156" s="11"/>
      <c r="T156" s="5"/>
    </row>
    <row r="157" spans="14:20" x14ac:dyDescent="0.2">
      <c r="N157" s="11"/>
      <c r="T157" s="5"/>
    </row>
    <row r="158" spans="14:20" x14ac:dyDescent="0.2">
      <c r="N158" s="11"/>
      <c r="T158" s="5"/>
    </row>
    <row r="159" spans="14:20" x14ac:dyDescent="0.2">
      <c r="N159" s="11"/>
      <c r="T159" s="5"/>
    </row>
    <row r="160" spans="14:20" x14ac:dyDescent="0.2">
      <c r="N160" s="11"/>
      <c r="T160" s="5"/>
    </row>
    <row r="161" spans="14:20" x14ac:dyDescent="0.2">
      <c r="N161" s="11"/>
      <c r="T161" s="5"/>
    </row>
    <row r="162" spans="14:20" x14ac:dyDescent="0.2">
      <c r="N162" s="11"/>
      <c r="T162" s="5"/>
    </row>
    <row r="163" spans="14:20" x14ac:dyDescent="0.2">
      <c r="N163" s="11"/>
      <c r="T163" s="5"/>
    </row>
    <row r="164" spans="14:20" x14ac:dyDescent="0.2">
      <c r="N164" s="11"/>
      <c r="T164" s="5"/>
    </row>
    <row r="165" spans="14:20" x14ac:dyDescent="0.2">
      <c r="N165" s="11"/>
      <c r="T165" s="5"/>
    </row>
    <row r="166" spans="14:20" x14ac:dyDescent="0.2">
      <c r="N166" s="11"/>
      <c r="T166" s="5"/>
    </row>
    <row r="167" spans="14:20" x14ac:dyDescent="0.2">
      <c r="N167" s="11"/>
      <c r="T167" s="5"/>
    </row>
    <row r="168" spans="14:20" x14ac:dyDescent="0.2">
      <c r="N168" s="11"/>
      <c r="T168" s="5"/>
    </row>
    <row r="169" spans="14:20" x14ac:dyDescent="0.2">
      <c r="N169" s="11"/>
      <c r="T169" s="5"/>
    </row>
    <row r="170" spans="14:20" x14ac:dyDescent="0.2">
      <c r="N170" s="11"/>
      <c r="T170" s="5"/>
    </row>
    <row r="171" spans="14:20" x14ac:dyDescent="0.2">
      <c r="N171" s="11"/>
      <c r="T171" s="5"/>
    </row>
    <row r="172" spans="14:20" x14ac:dyDescent="0.2">
      <c r="N172" s="11"/>
      <c r="T172" s="5"/>
    </row>
    <row r="173" spans="14:20" x14ac:dyDescent="0.2">
      <c r="N173" s="11"/>
      <c r="T173" s="5"/>
    </row>
    <row r="174" spans="14:20" x14ac:dyDescent="0.2">
      <c r="N174" s="11"/>
      <c r="T174" s="5"/>
    </row>
    <row r="175" spans="14:20" x14ac:dyDescent="0.2">
      <c r="N175" s="11"/>
      <c r="T175" s="5"/>
    </row>
    <row r="176" spans="14:20" x14ac:dyDescent="0.2">
      <c r="N176" s="5"/>
      <c r="T176" s="5"/>
    </row>
    <row r="177" spans="14:20" x14ac:dyDescent="0.2">
      <c r="N177" s="5"/>
      <c r="T177" s="5"/>
    </row>
    <row r="178" spans="14:20" x14ac:dyDescent="0.2">
      <c r="N178" s="5"/>
      <c r="T178" s="5"/>
    </row>
    <row r="179" spans="14:20" x14ac:dyDescent="0.2">
      <c r="N179" s="5"/>
      <c r="T179" s="5"/>
    </row>
    <row r="180" spans="14:20" x14ac:dyDescent="0.2">
      <c r="N180" s="5"/>
      <c r="T180" s="5"/>
    </row>
    <row r="181" spans="14:20" x14ac:dyDescent="0.2">
      <c r="N181" s="5"/>
      <c r="T181" s="5"/>
    </row>
    <row r="182" spans="14:20" x14ac:dyDescent="0.2">
      <c r="N182" s="5"/>
      <c r="T182" s="5"/>
    </row>
    <row r="183" spans="14:20" x14ac:dyDescent="0.2">
      <c r="N183" s="5"/>
      <c r="T183" s="5"/>
    </row>
    <row r="184" spans="14:20" x14ac:dyDescent="0.2">
      <c r="N184" s="5"/>
      <c r="T184" s="5"/>
    </row>
    <row r="185" spans="14:20" x14ac:dyDescent="0.2">
      <c r="N185" s="5"/>
      <c r="T185" s="5"/>
    </row>
    <row r="186" spans="14:20" x14ac:dyDescent="0.2">
      <c r="N186" s="5"/>
      <c r="T186" s="5"/>
    </row>
    <row r="187" spans="14:20" x14ac:dyDescent="0.2">
      <c r="N187" s="5"/>
      <c r="T187" s="5"/>
    </row>
    <row r="188" spans="14:20" x14ac:dyDescent="0.2">
      <c r="N188" s="5"/>
      <c r="T188" s="5"/>
    </row>
    <row r="189" spans="14:20" x14ac:dyDescent="0.2">
      <c r="N189" s="5"/>
      <c r="T189" s="5"/>
    </row>
    <row r="190" spans="14:20" x14ac:dyDescent="0.2">
      <c r="N190" s="5"/>
      <c r="T190" s="5"/>
    </row>
    <row r="191" spans="14:20" x14ac:dyDescent="0.2">
      <c r="N191" s="5"/>
      <c r="T191" s="5"/>
    </row>
    <row r="192" spans="14:20" x14ac:dyDescent="0.2">
      <c r="N192" s="5"/>
      <c r="T192" s="5"/>
    </row>
    <row r="193" spans="14:20" x14ac:dyDescent="0.2">
      <c r="N193" s="5"/>
      <c r="T193" s="5"/>
    </row>
    <row r="194" spans="14:20" x14ac:dyDescent="0.2">
      <c r="N194" s="5"/>
      <c r="T194" s="5"/>
    </row>
    <row r="195" spans="14:20" x14ac:dyDescent="0.2">
      <c r="N195" s="5"/>
      <c r="T195" s="5"/>
    </row>
    <row r="196" spans="14:20" x14ac:dyDescent="0.2">
      <c r="N196" s="5"/>
      <c r="T196" s="5"/>
    </row>
    <row r="197" spans="14:20" x14ac:dyDescent="0.2">
      <c r="N197" s="5"/>
      <c r="T197" s="5"/>
    </row>
    <row r="198" spans="14:20" x14ac:dyDescent="0.2">
      <c r="N198" s="5"/>
    </row>
    <row r="199" spans="14:20" x14ac:dyDescent="0.2">
      <c r="N199" s="5"/>
    </row>
    <row r="200" spans="14:20" x14ac:dyDescent="0.2">
      <c r="N200" s="5"/>
    </row>
    <row r="201" spans="14:20" x14ac:dyDescent="0.2">
      <c r="N201" s="5"/>
    </row>
    <row r="202" spans="14:20" x14ac:dyDescent="0.2">
      <c r="N202" s="5"/>
    </row>
    <row r="203" spans="14:20" x14ac:dyDescent="0.2">
      <c r="N203" s="5"/>
    </row>
    <row r="204" spans="14:20" x14ac:dyDescent="0.2">
      <c r="N204" s="5"/>
    </row>
    <row r="205" spans="14:20" x14ac:dyDescent="0.2">
      <c r="N205" s="5"/>
    </row>
    <row r="206" spans="14:20" x14ac:dyDescent="0.2">
      <c r="N206" s="5"/>
    </row>
    <row r="207" spans="14:20" x14ac:dyDescent="0.2">
      <c r="N207" s="5"/>
    </row>
    <row r="208" spans="14:20" x14ac:dyDescent="0.2">
      <c r="N208" s="5"/>
    </row>
    <row r="209" spans="14:14" x14ac:dyDescent="0.2">
      <c r="N209" s="5"/>
    </row>
    <row r="210" spans="14:14" x14ac:dyDescent="0.2">
      <c r="N210" s="5"/>
    </row>
    <row r="211" spans="14:14" x14ac:dyDescent="0.2">
      <c r="N211" s="5"/>
    </row>
    <row r="212" spans="14:14" x14ac:dyDescent="0.2">
      <c r="N212" s="5"/>
    </row>
    <row r="213" spans="14:14" x14ac:dyDescent="0.2">
      <c r="N213" s="5"/>
    </row>
    <row r="214" spans="14:14" x14ac:dyDescent="0.2">
      <c r="N214" s="5"/>
    </row>
    <row r="215" spans="14:14" x14ac:dyDescent="0.2">
      <c r="N215" s="5"/>
    </row>
    <row r="216" spans="14:14" x14ac:dyDescent="0.2">
      <c r="N216" s="5"/>
    </row>
    <row r="217" spans="14:14" x14ac:dyDescent="0.2">
      <c r="N217" s="5"/>
    </row>
    <row r="218" spans="14:14" x14ac:dyDescent="0.2">
      <c r="N218" s="5"/>
    </row>
    <row r="219" spans="14:14" x14ac:dyDescent="0.2">
      <c r="N219" s="5"/>
    </row>
    <row r="220" spans="14:14" x14ac:dyDescent="0.2">
      <c r="N220" s="5"/>
    </row>
    <row r="221" spans="14:14" x14ac:dyDescent="0.2">
      <c r="N221" s="5"/>
    </row>
    <row r="222" spans="14:14" x14ac:dyDescent="0.2">
      <c r="N222" s="5"/>
    </row>
    <row r="223" spans="14:14" x14ac:dyDescent="0.2">
      <c r="N223" s="5"/>
    </row>
    <row r="224" spans="14:14" x14ac:dyDescent="0.2">
      <c r="N224" s="5"/>
    </row>
    <row r="225" spans="14:14" x14ac:dyDescent="0.2">
      <c r="N225" s="5"/>
    </row>
    <row r="226" spans="14:14" x14ac:dyDescent="0.2">
      <c r="N226" s="5"/>
    </row>
    <row r="227" spans="14:14" x14ac:dyDescent="0.2">
      <c r="N227" s="5"/>
    </row>
    <row r="228" spans="14:14" x14ac:dyDescent="0.2">
      <c r="N228" s="5"/>
    </row>
    <row r="229" spans="14:14" x14ac:dyDescent="0.2">
      <c r="N229" s="5"/>
    </row>
    <row r="230" spans="14:14" x14ac:dyDescent="0.2">
      <c r="N230" s="5"/>
    </row>
    <row r="231" spans="14:14" x14ac:dyDescent="0.2">
      <c r="N231" s="5"/>
    </row>
    <row r="232" spans="14:14" x14ac:dyDescent="0.2">
      <c r="N232" s="5"/>
    </row>
    <row r="233" spans="14:14" x14ac:dyDescent="0.2">
      <c r="N233" s="5"/>
    </row>
    <row r="234" spans="14:14" x14ac:dyDescent="0.2">
      <c r="N234" s="5"/>
    </row>
    <row r="235" spans="14:14" x14ac:dyDescent="0.2">
      <c r="N235" s="5"/>
    </row>
    <row r="236" spans="14:14" x14ac:dyDescent="0.2">
      <c r="N236" s="5"/>
    </row>
    <row r="237" spans="14:14" x14ac:dyDescent="0.2">
      <c r="N237" s="5"/>
    </row>
    <row r="238" spans="14:14" x14ac:dyDescent="0.2">
      <c r="N238" s="5"/>
    </row>
    <row r="239" spans="14:14" x14ac:dyDescent="0.2">
      <c r="N239" s="5"/>
    </row>
    <row r="240" spans="14:14" x14ac:dyDescent="0.2">
      <c r="N240" s="5"/>
    </row>
    <row r="241" spans="14:14" x14ac:dyDescent="0.2">
      <c r="N241" s="5"/>
    </row>
    <row r="242" spans="14:14" x14ac:dyDescent="0.2">
      <c r="N242" s="5"/>
    </row>
    <row r="243" spans="14:14" x14ac:dyDescent="0.2">
      <c r="N243" s="5"/>
    </row>
  </sheetData>
  <phoneticPr fontId="0" type="noConversion"/>
  <pageMargins left="0.75" right="0.75" top="1" bottom="1" header="0.5" footer="0.5"/>
  <pageSetup scale="4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56580E-59A6-4824-9AB6-BDD7C11ABFE2}"/>
</file>

<file path=customXml/itemProps2.xml><?xml version="1.0" encoding="utf-8"?>
<ds:datastoreItem xmlns:ds="http://schemas.openxmlformats.org/officeDocument/2006/customXml" ds:itemID="{8E6667E0-D014-477D-9F4D-C6CCD327171F}"/>
</file>

<file path=customXml/itemProps3.xml><?xml version="1.0" encoding="utf-8"?>
<ds:datastoreItem xmlns:ds="http://schemas.openxmlformats.org/officeDocument/2006/customXml" ds:itemID="{15455791-C8B0-41A3-9E26-093B39F977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2B</vt:lpstr>
      <vt:lpstr>'2B'!Print_Area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2018-10-29T14:38:08Z</cp:lastPrinted>
  <dcterms:created xsi:type="dcterms:W3CDTF">2003-04-24T14:06:32Z</dcterms:created>
  <dcterms:modified xsi:type="dcterms:W3CDTF">2018-10-29T14:38:20Z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