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Aug19\"/>
    </mc:Choice>
  </mc:AlternateContent>
  <xr:revisionPtr revIDLastSave="0" documentId="10_ncr:100000_{F5A58FD0-CA02-40CA-964A-15F95E480840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'1A1'!$C$2:$R$82</definedName>
  </definedNames>
  <calcPr calcId="179017"/>
</workbook>
</file>

<file path=xl/calcChain.xml><?xml version="1.0" encoding="utf-8"?>
<calcChain xmlns="http://schemas.openxmlformats.org/spreadsheetml/2006/main">
  <c r="R69" i="1" l="1"/>
  <c r="Q69" i="1"/>
  <c r="K67" i="1"/>
  <c r="K66" i="1"/>
  <c r="K62" i="1"/>
  <c r="R60" i="1"/>
  <c r="Q60" i="1"/>
  <c r="K60" i="1"/>
  <c r="K56" i="1"/>
  <c r="K50" i="1"/>
  <c r="K49" i="1"/>
  <c r="K43" i="1"/>
  <c r="K42" i="1"/>
  <c r="K41" i="1"/>
  <c r="J40" i="1"/>
  <c r="K40" i="1" s="1"/>
  <c r="I40" i="1"/>
  <c r="G40" i="1"/>
  <c r="F40" i="1"/>
  <c r="E40" i="1"/>
  <c r="K38" i="1"/>
  <c r="K37" i="1"/>
  <c r="R36" i="1"/>
  <c r="Q36" i="1"/>
  <c r="K36" i="1"/>
  <c r="R35" i="1"/>
  <c r="P35" i="1"/>
  <c r="Q35" i="1" s="1"/>
  <c r="O35" i="1"/>
  <c r="N35" i="1"/>
  <c r="J35" i="1"/>
  <c r="K35" i="1" s="1"/>
  <c r="I35" i="1"/>
  <c r="G35" i="1"/>
  <c r="F35" i="1"/>
  <c r="E35" i="1"/>
  <c r="R33" i="1"/>
  <c r="Q33" i="1"/>
  <c r="K33" i="1"/>
  <c r="K32" i="1"/>
  <c r="K31" i="1"/>
  <c r="K30" i="1"/>
  <c r="K29" i="1"/>
  <c r="K28" i="1"/>
  <c r="P27" i="1"/>
  <c r="R27" i="1" s="1"/>
  <c r="O27" i="1"/>
  <c r="N27" i="1"/>
  <c r="Q27" i="1" s="1"/>
  <c r="K27" i="1"/>
  <c r="J27" i="1"/>
  <c r="I27" i="1"/>
  <c r="G27" i="1"/>
  <c r="F27" i="1"/>
  <c r="E27" i="1"/>
  <c r="R25" i="1"/>
  <c r="Q25" i="1"/>
  <c r="P25" i="1"/>
  <c r="O25" i="1"/>
  <c r="N25" i="1"/>
  <c r="J25" i="1"/>
  <c r="K25" i="1" s="1"/>
  <c r="I25" i="1"/>
  <c r="G25" i="1"/>
  <c r="G23" i="1" s="1"/>
  <c r="F25" i="1"/>
  <c r="F23" i="1" s="1"/>
  <c r="E25" i="1"/>
  <c r="P24" i="1"/>
  <c r="R24" i="1" s="1"/>
  <c r="O24" i="1"/>
  <c r="N24" i="1"/>
  <c r="K24" i="1"/>
  <c r="J24" i="1"/>
  <c r="J23" i="1" s="1"/>
  <c r="I24" i="1"/>
  <c r="I23" i="1" s="1"/>
  <c r="G24" i="1"/>
  <c r="F24" i="1"/>
  <c r="E24" i="1"/>
  <c r="P23" i="1"/>
  <c r="R23" i="1" s="1"/>
  <c r="O23" i="1"/>
  <c r="N23" i="1"/>
  <c r="E23" i="1"/>
  <c r="P22" i="1"/>
  <c r="O22" i="1"/>
  <c r="N22" i="1"/>
  <c r="J22" i="1"/>
  <c r="K22" i="1" s="1"/>
  <c r="I22" i="1"/>
  <c r="G22" i="1"/>
  <c r="F22" i="1"/>
  <c r="F19" i="1" s="1"/>
  <c r="F17" i="1" s="1"/>
  <c r="E22" i="1"/>
  <c r="R21" i="1"/>
  <c r="P21" i="1"/>
  <c r="Q21" i="1" s="1"/>
  <c r="O21" i="1"/>
  <c r="N21" i="1"/>
  <c r="J21" i="1"/>
  <c r="K21" i="1" s="1"/>
  <c r="I21" i="1"/>
  <c r="G21" i="1"/>
  <c r="G19" i="1" s="1"/>
  <c r="F21" i="1"/>
  <c r="E21" i="1"/>
  <c r="P20" i="1"/>
  <c r="O20" i="1"/>
  <c r="N20" i="1"/>
  <c r="J20" i="1"/>
  <c r="J19" i="1" s="1"/>
  <c r="I20" i="1"/>
  <c r="I19" i="1" s="1"/>
  <c r="G20" i="1"/>
  <c r="F20" i="1"/>
  <c r="E20" i="1"/>
  <c r="P19" i="1"/>
  <c r="P17" i="1" s="1"/>
  <c r="O19" i="1"/>
  <c r="O17" i="1" s="1"/>
  <c r="N19" i="1"/>
  <c r="N17" i="1" s="1"/>
  <c r="E19" i="1"/>
  <c r="E17" i="1" s="1"/>
  <c r="R15" i="1"/>
  <c r="Q15" i="1"/>
  <c r="K15" i="1"/>
  <c r="G17" i="1" l="1"/>
  <c r="K23" i="1"/>
  <c r="I17" i="1"/>
  <c r="K19" i="1"/>
  <c r="J17" i="1"/>
  <c r="K17" i="1" s="1"/>
  <c r="Q17" i="1"/>
  <c r="R17" i="1"/>
  <c r="Q19" i="1"/>
  <c r="Q23" i="1"/>
  <c r="R19" i="1"/>
  <c r="K20" i="1"/>
  <c r="Q24" i="1"/>
</calcChain>
</file>

<file path=xl/sharedStrings.xml><?xml version="1.0" encoding="utf-8"?>
<sst xmlns="http://schemas.openxmlformats.org/spreadsheetml/2006/main" count="78" uniqueCount="72">
  <si>
    <t>Table 1A.1</t>
  </si>
  <si>
    <t>SINGLE FAMILY HOUSING</t>
  </si>
  <si>
    <t>FIVE OR MORE FAMILY BUILDINGS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</si>
  <si>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</si>
  <si>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</si>
  <si>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</si>
  <si>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</si>
  <si>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</si>
  <si>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</si>
  <si>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</si>
  <si>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</si>
  <si>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</si>
  <si>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</si>
  <si>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</si>
  <si>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</si>
  <si>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</si>
  <si>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</si>
  <si>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</si>
  <si>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</si>
  <si>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</si>
  <si>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</si>
  <si>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</si>
  <si>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</si>
  <si>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</si>
  <si>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</si>
  <si>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</si>
  <si>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</si>
  <si>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</si>
  <si>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</si>
  <si>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</si>
  <si>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</si>
  <si>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</si>
  <si>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</si>
  <si>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</si>
  <si>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</si>
  <si>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</si>
  <si>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</si>
  <si>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</si>
  <si>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</si>
  <si>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</si>
  <si>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</si>
  <si>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</si>
  <si>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</si>
  <si>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</si>
  <si>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</si>
  <si>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</si>
  <si>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</si>
  <si>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</si>
  <si>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</si>
  <si>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</si>
  <si>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</si>
  <si>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</si>
  <si>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</si>
  <si>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</si>
  <si>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</si>
  <si>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</si>
  <si>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ALL NEW CONSTRUCTION(1)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</si>
  <si>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</si>
  <si>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</si>
  <si>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</si>
  <si>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</si>
  <si>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</si>
  <si>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</si>
  <si>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</si>
  <si>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</si>
  <si>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CONSTRUCTION AND VALUE :  AUGUST 2019</t>
  </si>
  <si>
    <t>Average Value</t>
  </si>
  <si>
    <t>Value per Unit Rank</t>
  </si>
  <si>
    <t>Building</t>
  </si>
  <si>
    <t>Unit</t>
  </si>
  <si>
    <t>PREPARED BY MD DEPARTMENT OF PLANNING.  PLANNING DATA SERVICES. OCTOBER 2019</t>
  </si>
  <si>
    <t>SOURCE:  U. S. DEPARTMENT OF COMMERCE.  BUREAU OF THE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</si>
</sst>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sz val="12"/>
      <name val="Cambria"/>
      <family val="1"/>
    </font>
    <font>
      <sz val="12"/>
      <name val="Cambria"/>
      <family val="1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3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41" fontId="6" fillId="0" borderId="0" xfId="0" applyNumberFormat="1" applyFont="1"/>
    <xf numFmtId="42" fontId="6" fillId="0" borderId="0" xfId="0" applyNumberFormat="1" applyFont="1"/>
    <xf numFmtId="41" fontId="7" fillId="0" borderId="0" xfId="0" applyNumberFormat="1" applyFont="1"/>
    <xf numFmtId="42" fontId="7" fillId="0" borderId="0" xfId="0" applyNumberFormat="1" applyFont="1"/>
    <xf numFmtId="0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/>
    <xf numFmtId="0" fontId="10" fillId="0" borderId="0" xfId="0" applyFont="1"/>
    <xf numFmtId="41" fontId="10" fillId="0" borderId="0" xfId="0" applyNumberFormat="1" applyFont="1"/>
    <xf numFmtId="164" fontId="10" fillId="0" borderId="0" xfId="1" applyNumberFormat="1" applyFont="1"/>
    <xf numFmtId="41" fontId="11" fillId="0" borderId="0" xfId="0" applyNumberFormat="1" applyFont="1"/>
    <xf numFmtId="164" fontId="11" fillId="0" borderId="0" xfId="1" applyNumberFormat="1" applyFont="1"/>
    <xf numFmtId="1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41" fontId="12" fillId="0" borderId="0" xfId="0" applyNumberFormat="1" applyFont="1"/>
    <xf numFmtId="164" fontId="12" fillId="0" borderId="0" xfId="1" applyNumberFormat="1" applyFont="1"/>
    <xf numFmtId="41" fontId="13" fillId="0" borderId="0" xfId="0" applyNumberFormat="1" applyFont="1"/>
    <xf numFmtId="164" fontId="13" fillId="0" borderId="0" xfId="1" applyNumberFormat="1" applyFont="1"/>
    <xf numFmtId="1" fontId="1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1" fontId="10" fillId="0" borderId="0" xfId="0" applyNumberFormat="1" applyFont="1" applyAlignment="1"/>
    <xf numFmtId="164" fontId="10" fillId="0" borderId="0" xfId="1" applyNumberFormat="1" applyFont="1" applyAlignment="1"/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41" fontId="10" fillId="0" borderId="4" xfId="0" applyNumberFormat="1" applyFont="1" applyBorder="1" applyAlignment="1">
      <alignment horizontal="center" vertical="center"/>
    </xf>
    <xf numFmtId="41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1" fontId="10" fillId="0" borderId="14" xfId="0" applyNumberFormat="1" applyFont="1" applyBorder="1" applyAlignment="1">
      <alignment horizontal="center" vertical="center"/>
    </xf>
    <xf numFmtId="41" fontId="10" fillId="0" borderId="0" xfId="0" applyNumberFormat="1" applyFont="1" applyBorder="1" applyAlignment="1">
      <alignment horizontal="center" vertical="center"/>
    </xf>
    <xf numFmtId="41" fontId="10" fillId="0" borderId="8" xfId="0" applyNumberFormat="1" applyFont="1" applyBorder="1" applyAlignment="1">
      <alignment horizontal="center" vertical="center"/>
    </xf>
    <xf numFmtId="41" fontId="10" fillId="0" borderId="15" xfId="0" applyNumberFormat="1" applyFont="1" applyBorder="1" applyAlignment="1">
      <alignment horizontal="center" vertical="center"/>
    </xf>
    <xf numFmtId="41" fontId="10" fillId="0" borderId="16" xfId="0" applyNumberFormat="1" applyFont="1" applyBorder="1" applyAlignment="1">
      <alignment horizontal="center" vertical="center"/>
    </xf>
    <xf numFmtId="41" fontId="10" fillId="0" borderId="17" xfId="0" applyNumberFormat="1" applyFont="1" applyBorder="1" applyAlignment="1">
      <alignment horizontal="center" vertical="center"/>
    </xf>
    <xf numFmtId="41" fontId="10" fillId="0" borderId="18" xfId="0" applyNumberFormat="1" applyFont="1" applyBorder="1" applyAlignment="1">
      <alignment horizontal="center" vertical="center"/>
    </xf>
    <xf numFmtId="41" fontId="10" fillId="0" borderId="19" xfId="0" applyNumberFormat="1" applyFont="1" applyBorder="1" applyAlignment="1">
      <alignment horizontal="center" vertical="center"/>
    </xf>
    <xf numFmtId="41" fontId="10" fillId="0" borderId="20" xfId="0" applyNumberFormat="1" applyFont="1" applyBorder="1" applyAlignment="1">
      <alignment horizontal="center" vertical="center"/>
    </xf>
    <xf numFmtId="41" fontId="10" fillId="0" borderId="21" xfId="0" applyNumberFormat="1" applyFont="1" applyBorder="1" applyAlignment="1">
      <alignment horizontal="center" vertical="center"/>
    </xf>
    <xf numFmtId="41" fontId="10" fillId="0" borderId="22" xfId="0" applyNumberFormat="1" applyFont="1" applyBorder="1" applyAlignment="1">
      <alignment horizontal="center" vertical="center"/>
    </xf>
    <xf numFmtId="41" fontId="10" fillId="0" borderId="23" xfId="0" applyNumberFormat="1" applyFont="1" applyBorder="1" applyAlignment="1">
      <alignment horizontal="center" vertical="center"/>
    </xf>
    <xf numFmtId="41" fontId="10" fillId="0" borderId="24" xfId="0" applyNumberFormat="1" applyFont="1" applyBorder="1" applyAlignment="1">
      <alignment horizontal="center" vertical="center"/>
    </xf>
    <xf numFmtId="41" fontId="10" fillId="0" borderId="25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41" fontId="10" fillId="0" borderId="27" xfId="0" applyNumberFormat="1" applyFont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 vertical="center"/>
    </xf>
    <xf numFmtId="164" fontId="10" fillId="0" borderId="28" xfId="1" applyNumberFormat="1" applyFont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164" fontId="10" fillId="0" borderId="30" xfId="1" applyNumberFormat="1" applyFont="1" applyBorder="1" applyAlignment="1">
      <alignment horizontal="center" vertical="center"/>
    </xf>
    <xf numFmtId="164" fontId="10" fillId="0" borderId="30" xfId="1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41" fontId="10" fillId="0" borderId="31" xfId="0" applyNumberFormat="1" applyFont="1" applyBorder="1" applyAlignment="1">
      <alignment horizontal="center" vertical="center"/>
    </xf>
    <xf numFmtId="41" fontId="10" fillId="0" borderId="32" xfId="0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41" fontId="10" fillId="0" borderId="30" xfId="0" applyNumberFormat="1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164" fontId="10" fillId="0" borderId="34" xfId="1" applyNumberFormat="1" applyFont="1" applyBorder="1" applyAlignment="1">
      <alignment horizontal="center" vertical="center"/>
    </xf>
    <xf numFmtId="164" fontId="10" fillId="0" borderId="35" xfId="1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1" fontId="10" fillId="0" borderId="38" xfId="0" applyNumberFormat="1" applyFont="1" applyBorder="1" applyAlignment="1">
      <alignment horizontal="center" vertical="center"/>
    </xf>
    <xf numFmtId="41" fontId="10" fillId="0" borderId="39" xfId="0" applyNumberFormat="1" applyFont="1" applyBorder="1" applyAlignment="1">
      <alignment horizontal="center" vertical="center"/>
    </xf>
    <xf numFmtId="164" fontId="10" fillId="0" borderId="39" xfId="1" applyNumberFormat="1" applyFont="1" applyBorder="1" applyAlignment="1">
      <alignment horizontal="center" vertical="center"/>
    </xf>
    <xf numFmtId="164" fontId="10" fillId="0" borderId="40" xfId="1" applyNumberFormat="1" applyFont="1" applyBorder="1" applyAlignment="1">
      <alignment horizontal="center" vertical="center"/>
    </xf>
    <xf numFmtId="164" fontId="10" fillId="0" borderId="39" xfId="1" applyNumberFormat="1" applyFont="1" applyBorder="1" applyAlignment="1">
      <alignment horizontal="center" vertical="center" wrapText="1"/>
    </xf>
    <xf numFmtId="1" fontId="10" fillId="0" borderId="41" xfId="0" applyNumberFormat="1" applyFont="1" applyBorder="1" applyAlignment="1">
      <alignment horizontal="center" vertical="center" wrapText="1"/>
    </xf>
    <xf numFmtId="41" fontId="10" fillId="0" borderId="42" xfId="0" applyNumberFormat="1" applyFont="1" applyBorder="1" applyAlignment="1">
      <alignment horizontal="center" vertical="center"/>
    </xf>
    <xf numFmtId="41" fontId="10" fillId="0" borderId="43" xfId="0" applyNumberFormat="1" applyFont="1" applyBorder="1" applyAlignment="1">
      <alignment horizontal="center" vertical="center"/>
    </xf>
    <xf numFmtId="164" fontId="10" fillId="0" borderId="44" xfId="1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4" fontId="11" fillId="0" borderId="45" xfId="1" applyNumberFormat="1" applyFont="1" applyBorder="1" applyAlignment="1">
      <alignment horizontal="center" vertical="center"/>
    </xf>
    <xf numFmtId="41" fontId="10" fillId="0" borderId="16" xfId="0" applyNumberFormat="1" applyFont="1" applyBorder="1" applyAlignment="1">
      <alignment horizontal="center" vertical="center"/>
    </xf>
    <xf numFmtId="42" fontId="10" fillId="0" borderId="26" xfId="0" applyNumberFormat="1" applyFont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 vertical="center"/>
    </xf>
    <xf numFmtId="42" fontId="10" fillId="0" borderId="46" xfId="0" applyNumberFormat="1" applyFont="1" applyBorder="1" applyAlignment="1">
      <alignment horizontal="center" vertical="center"/>
    </xf>
    <xf numFmtId="42" fontId="10" fillId="0" borderId="16" xfId="0" applyNumberFormat="1" applyFont="1" applyBorder="1" applyAlignment="1">
      <alignment horizontal="center" vertical="center"/>
    </xf>
    <xf numFmtId="0" fontId="10" fillId="0" borderId="47" xfId="0" applyNumberFormat="1" applyFont="1" applyBorder="1" applyAlignment="1">
      <alignment horizontal="center" vertical="center"/>
    </xf>
    <xf numFmtId="41" fontId="10" fillId="0" borderId="27" xfId="0" applyNumberFormat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3" fontId="10" fillId="0" borderId="0" xfId="0" applyNumberFormat="1" applyFont="1"/>
    <xf numFmtId="41" fontId="10" fillId="0" borderId="6" xfId="0" applyNumberFormat="1" applyFont="1" applyBorder="1"/>
    <xf numFmtId="0" fontId="10" fillId="0" borderId="0" xfId="0" applyFont="1" applyBorder="1"/>
    <xf numFmtId="41" fontId="10" fillId="0" borderId="14" xfId="0" applyNumberFormat="1" applyFont="1" applyBorder="1"/>
    <xf numFmtId="41" fontId="10" fillId="0" borderId="30" xfId="0" applyNumberFormat="1" applyFont="1" applyBorder="1"/>
    <xf numFmtId="164" fontId="10" fillId="0" borderId="32" xfId="1" applyNumberFormat="1" applyFont="1" applyBorder="1"/>
    <xf numFmtId="41" fontId="10" fillId="0" borderId="0" xfId="0" applyNumberFormat="1" applyFont="1" applyBorder="1"/>
    <xf numFmtId="41" fontId="10" fillId="0" borderId="29" xfId="0" applyNumberFormat="1" applyFont="1" applyBorder="1"/>
    <xf numFmtId="164" fontId="10" fillId="0" borderId="30" xfId="1" applyNumberFormat="1" applyFont="1" applyBorder="1"/>
    <xf numFmtId="41" fontId="10" fillId="0" borderId="48" xfId="0" applyNumberFormat="1" applyFont="1" applyBorder="1"/>
    <xf numFmtId="41" fontId="10" fillId="0" borderId="31" xfId="0" applyNumberFormat="1" applyFont="1" applyBorder="1"/>
    <xf numFmtId="164" fontId="10" fillId="0" borderId="8" xfId="1" applyNumberFormat="1" applyFont="1" applyBorder="1"/>
    <xf numFmtId="3" fontId="10" fillId="0" borderId="6" xfId="0" applyNumberFormat="1" applyFont="1" applyBorder="1"/>
    <xf numFmtId="0" fontId="11" fillId="0" borderId="0" xfId="0" applyFont="1" applyBorder="1"/>
    <xf numFmtId="41" fontId="11" fillId="0" borderId="30" xfId="0" applyNumberFormat="1" applyFont="1" applyBorder="1"/>
    <xf numFmtId="164" fontId="11" fillId="0" borderId="32" xfId="1" applyNumberFormat="1" applyFont="1" applyBorder="1"/>
    <xf numFmtId="41" fontId="11" fillId="0" borderId="0" xfId="0" applyNumberFormat="1" applyFont="1" applyBorder="1"/>
    <xf numFmtId="41" fontId="11" fillId="0" borderId="29" xfId="0" applyNumberFormat="1" applyFont="1" applyBorder="1"/>
    <xf numFmtId="164" fontId="11" fillId="0" borderId="30" xfId="1" applyNumberFormat="1" applyFont="1" applyBorder="1"/>
    <xf numFmtId="41" fontId="11" fillId="0" borderId="48" xfId="0" applyNumberFormat="1" applyFont="1" applyBorder="1"/>
    <xf numFmtId="41" fontId="11" fillId="0" borderId="31" xfId="0" applyNumberFormat="1" applyFont="1" applyBorder="1" applyAlignment="1">
      <alignment horizontal="center"/>
    </xf>
    <xf numFmtId="164" fontId="11" fillId="0" borderId="8" xfId="1" applyNumberFormat="1" applyFont="1" applyBorder="1"/>
    <xf numFmtId="0" fontId="10" fillId="0" borderId="6" xfId="0" applyFont="1" applyBorder="1"/>
    <xf numFmtId="41" fontId="11" fillId="0" borderId="0" xfId="0" applyNumberFormat="1" applyFont="1" applyBorder="1" applyAlignment="1">
      <alignment horizontal="right"/>
    </xf>
    <xf numFmtId="164" fontId="11" fillId="0" borderId="30" xfId="1" applyNumberFormat="1" applyFont="1" applyBorder="1" applyAlignment="1">
      <alignment horizontal="right"/>
    </xf>
    <xf numFmtId="41" fontId="11" fillId="0" borderId="48" xfId="0" applyNumberFormat="1" applyFont="1" applyBorder="1" applyAlignment="1">
      <alignment horizontal="right"/>
    </xf>
    <xf numFmtId="164" fontId="11" fillId="0" borderId="8" xfId="1" applyNumberFormat="1" applyFont="1" applyBorder="1" applyAlignment="1">
      <alignment horizontal="right"/>
    </xf>
    <xf numFmtId="41" fontId="14" fillId="0" borderId="14" xfId="0" applyNumberFormat="1" applyFont="1" applyBorder="1"/>
    <xf numFmtId="41" fontId="14" fillId="0" borderId="30" xfId="0" applyNumberFormat="1" applyFont="1" applyBorder="1"/>
    <xf numFmtId="164" fontId="14" fillId="0" borderId="32" xfId="1" applyNumberFormat="1" applyFont="1" applyBorder="1"/>
    <xf numFmtId="41" fontId="10" fillId="0" borderId="0" xfId="0" applyNumberFormat="1" applyFont="1" applyBorder="1" applyAlignment="1">
      <alignment horizontal="right"/>
    </xf>
    <xf numFmtId="41" fontId="14" fillId="0" borderId="29" xfId="0" applyNumberFormat="1" applyFont="1" applyBorder="1"/>
    <xf numFmtId="164" fontId="14" fillId="0" borderId="30" xfId="1" applyNumberFormat="1" applyFont="1" applyBorder="1"/>
    <xf numFmtId="41" fontId="10" fillId="0" borderId="48" xfId="0" applyNumberFormat="1" applyFont="1" applyBorder="1" applyAlignment="1">
      <alignment horizontal="right"/>
    </xf>
    <xf numFmtId="41" fontId="14" fillId="0" borderId="31" xfId="0" applyNumberFormat="1" applyFont="1" applyBorder="1"/>
    <xf numFmtId="3" fontId="15" fillId="0" borderId="6" xfId="0" applyNumberFormat="1" applyFont="1" applyBorder="1"/>
    <xf numFmtId="41" fontId="15" fillId="0" borderId="14" xfId="0" applyNumberFormat="1" applyFont="1" applyBorder="1"/>
    <xf numFmtId="41" fontId="15" fillId="0" borderId="30" xfId="0" applyNumberFormat="1" applyFont="1" applyBorder="1"/>
    <xf numFmtId="164" fontId="15" fillId="0" borderId="32" xfId="1" applyNumberFormat="1" applyFont="1" applyBorder="1"/>
    <xf numFmtId="41" fontId="15" fillId="0" borderId="29" xfId="0" applyNumberFormat="1" applyFont="1" applyBorder="1"/>
    <xf numFmtId="164" fontId="15" fillId="0" borderId="30" xfId="1" applyNumberFormat="1" applyFont="1" applyBorder="1"/>
    <xf numFmtId="41" fontId="15" fillId="0" borderId="31" xfId="0" applyNumberFormat="1" applyFont="1" applyBorder="1"/>
    <xf numFmtId="3" fontId="14" fillId="0" borderId="6" xfId="0" applyNumberFormat="1" applyFont="1" applyBorder="1"/>
    <xf numFmtId="41" fontId="11" fillId="0" borderId="14" xfId="0" applyNumberFormat="1" applyFont="1" applyBorder="1"/>
    <xf numFmtId="41" fontId="16" fillId="0" borderId="0" xfId="0" applyNumberFormat="1" applyFont="1" applyBorder="1"/>
    <xf numFmtId="41" fontId="16" fillId="0" borderId="48" xfId="0" applyNumberFormat="1" applyFont="1" applyBorder="1"/>
    <xf numFmtId="41" fontId="11" fillId="0" borderId="31" xfId="0" applyNumberFormat="1" applyFont="1" applyBorder="1"/>
    <xf numFmtId="3" fontId="10" fillId="0" borderId="14" xfId="0" applyNumberFormat="1" applyFont="1" applyBorder="1"/>
    <xf numFmtId="0" fontId="11" fillId="0" borderId="30" xfId="0" applyFont="1" applyBorder="1"/>
    <xf numFmtId="164" fontId="16" fillId="0" borderId="32" xfId="1" applyNumberFormat="1" applyFont="1" applyBorder="1"/>
    <xf numFmtId="42" fontId="16" fillId="0" borderId="29" xfId="0" applyNumberFormat="1" applyFont="1" applyBorder="1"/>
    <xf numFmtId="164" fontId="16" fillId="0" borderId="30" xfId="1" applyNumberFormat="1" applyFont="1" applyBorder="1"/>
    <xf numFmtId="42" fontId="16" fillId="0" borderId="48" xfId="0" applyNumberFormat="1" applyFont="1" applyBorder="1"/>
    <xf numFmtId="42" fontId="11" fillId="0" borderId="0" xfId="0" applyNumberFormat="1" applyFont="1" applyBorder="1"/>
    <xf numFmtId="41" fontId="16" fillId="0" borderId="31" xfId="0" applyNumberFormat="1" applyFont="1" applyBorder="1" applyAlignment="1">
      <alignment horizontal="center"/>
    </xf>
    <xf numFmtId="41" fontId="16" fillId="0" borderId="30" xfId="0" applyNumberFormat="1" applyFont="1" applyBorder="1"/>
    <xf numFmtId="164" fontId="16" fillId="0" borderId="8" xfId="1" applyNumberFormat="1" applyFont="1" applyBorder="1"/>
    <xf numFmtId="42" fontId="10" fillId="0" borderId="48" xfId="0" applyNumberFormat="1" applyFont="1" applyBorder="1"/>
    <xf numFmtId="42" fontId="10" fillId="0" borderId="0" xfId="0" applyNumberFormat="1" applyFont="1" applyBorder="1"/>
    <xf numFmtId="0" fontId="11" fillId="0" borderId="6" xfId="0" applyFont="1" applyBorder="1"/>
    <xf numFmtId="0" fontId="11" fillId="0" borderId="48" xfId="0" applyNumberFormat="1" applyFont="1" applyBorder="1" applyAlignment="1">
      <alignment horizontal="center"/>
    </xf>
    <xf numFmtId="3" fontId="11" fillId="0" borderId="6" xfId="0" applyNumberFormat="1" applyFont="1" applyBorder="1"/>
    <xf numFmtId="0" fontId="11" fillId="0" borderId="14" xfId="0" applyFont="1" applyBorder="1"/>
    <xf numFmtId="0" fontId="11" fillId="0" borderId="29" xfId="0" applyFont="1" applyBorder="1"/>
    <xf numFmtId="0" fontId="11" fillId="0" borderId="31" xfId="0" applyFont="1" applyBorder="1"/>
    <xf numFmtId="0" fontId="15" fillId="0" borderId="6" xfId="0" applyFont="1" applyBorder="1"/>
    <xf numFmtId="0" fontId="11" fillId="0" borderId="48" xfId="0" applyNumberFormat="1" applyFont="1" applyBorder="1" applyAlignment="1">
      <alignment horizontal="center" vertical="center"/>
    </xf>
    <xf numFmtId="42" fontId="11" fillId="0" borderId="6" xfId="0" applyNumberFormat="1" applyFont="1" applyBorder="1"/>
    <xf numFmtId="0" fontId="11" fillId="0" borderId="0" xfId="0" applyFont="1"/>
    <xf numFmtId="0" fontId="15" fillId="0" borderId="9" xfId="0" applyFont="1" applyBorder="1"/>
    <xf numFmtId="0" fontId="11" fillId="0" borderId="1" xfId="0" applyFont="1" applyBorder="1"/>
    <xf numFmtId="41" fontId="11" fillId="0" borderId="49" xfId="0" applyNumberFormat="1" applyFont="1" applyBorder="1"/>
    <xf numFmtId="41" fontId="11" fillId="0" borderId="50" xfId="0" applyNumberFormat="1" applyFont="1" applyBorder="1"/>
    <xf numFmtId="164" fontId="11" fillId="0" borderId="51" xfId="1" applyNumberFormat="1" applyFont="1" applyBorder="1"/>
    <xf numFmtId="41" fontId="11" fillId="0" borderId="1" xfId="0" applyNumberFormat="1" applyFont="1" applyBorder="1"/>
    <xf numFmtId="41" fontId="11" fillId="0" borderId="52" xfId="0" applyNumberFormat="1" applyFont="1" applyBorder="1"/>
    <xf numFmtId="164" fontId="11" fillId="0" borderId="50" xfId="1" applyNumberFormat="1" applyFont="1" applyBorder="1"/>
    <xf numFmtId="0" fontId="11" fillId="0" borderId="53" xfId="0" applyNumberFormat="1" applyFont="1" applyBorder="1" applyAlignment="1">
      <alignment horizontal="center"/>
    </xf>
    <xf numFmtId="41" fontId="11" fillId="0" borderId="54" xfId="0" applyNumberFormat="1" applyFont="1" applyBorder="1"/>
    <xf numFmtId="164" fontId="11" fillId="0" borderId="10" xfId="1" applyNumberFormat="1" applyFont="1" applyBorder="1"/>
    <xf numFmtId="49" fontId="10" fillId="0" borderId="0" xfId="0" applyNumberFormat="1" applyFont="1"/>
    <xf numFmtId="0" fontId="11" fillId="0" borderId="0" xfId="0" applyNumberFormat="1" applyFont="1" applyAlignment="1">
      <alignment horizontal="center"/>
    </xf>
    <xf numFmtId="49" fontId="1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140625" style="1" bestFit="1" customWidth="1"/>
    <col min="6" max="6" width="9.85546875" style="1" bestFit="1" customWidth="1"/>
    <col min="7" max="7" width="18" style="3" bestFit="1" customWidth="1"/>
    <col min="8" max="8" width="4.28515625" style="1" customWidth="1"/>
    <col min="9" max="9" width="9" style="1" bestFit="1" customWidth="1"/>
    <col min="10" max="10" width="18" style="3" bestFit="1" customWidth="1"/>
    <col min="11" max="11" width="13.140625" style="3" bestFit="1" customWidth="1"/>
    <col min="12" max="12" width="7.42578125" style="4" bestFit="1" customWidth="1"/>
    <col min="13" max="13" width="3.85546875" style="1" customWidth="1"/>
    <col min="14" max="14" width="13" style="1" bestFit="1" customWidth="1"/>
    <col min="15" max="15" width="9.85546875" style="1" bestFit="1" customWidth="1"/>
    <col min="16" max="16" width="18" style="3" bestFit="1" customWidth="1"/>
    <col min="17" max="17" width="16.140625" style="3" bestFit="1" customWidth="1"/>
    <col min="18" max="18" width="12.85546875" style="3" bestFit="1" customWidth="1"/>
    <col min="19" max="19" width="9.140625" style="1"/>
  </cols>
  <sheetData>
    <row r="2" spans="1:19" ht="15.75" x14ac:dyDescent="0.25">
      <c r="A2" s="10"/>
      <c r="B2" s="19"/>
      <c r="C2" s="20" t="s">
        <v>0</v>
      </c>
      <c r="D2" s="20"/>
      <c r="E2" s="21"/>
      <c r="F2" s="21"/>
      <c r="G2" s="22"/>
      <c r="H2" s="23"/>
      <c r="I2" s="23"/>
      <c r="J2" s="24"/>
      <c r="K2" s="24"/>
      <c r="L2" s="25"/>
      <c r="M2" s="23"/>
      <c r="N2" s="23"/>
      <c r="O2" s="23"/>
      <c r="P2" s="24"/>
      <c r="Q2" s="24"/>
      <c r="R2" s="24"/>
      <c r="S2"/>
    </row>
    <row r="3" spans="1:19" ht="18" x14ac:dyDescent="0.25">
      <c r="B3" s="26"/>
      <c r="C3" s="27" t="s">
        <v>65</v>
      </c>
      <c r="D3" s="27"/>
      <c r="E3" s="28"/>
      <c r="F3" s="28"/>
      <c r="G3" s="29"/>
      <c r="H3" s="30"/>
      <c r="I3" s="30"/>
      <c r="J3" s="31"/>
      <c r="K3" s="31"/>
      <c r="L3" s="32"/>
      <c r="M3" s="30"/>
      <c r="N3" s="30"/>
      <c r="O3" s="30"/>
      <c r="P3" s="31"/>
      <c r="Q3" s="31"/>
      <c r="R3" s="31"/>
      <c r="S3"/>
    </row>
    <row r="4" spans="1:19" ht="15" thickBot="1" x14ac:dyDescent="0.25">
      <c r="B4" s="33"/>
      <c r="C4" s="34"/>
      <c r="D4" s="34"/>
      <c r="E4" s="34"/>
      <c r="F4" s="34"/>
      <c r="G4" s="35"/>
      <c r="H4" s="34"/>
      <c r="I4" s="34"/>
      <c r="J4" s="35"/>
      <c r="K4" s="35"/>
      <c r="L4" s="34"/>
      <c r="M4" s="34"/>
      <c r="N4" s="34"/>
      <c r="O4" s="34"/>
      <c r="P4" s="35"/>
      <c r="Q4" s="35"/>
      <c r="R4" s="35"/>
      <c r="S4"/>
    </row>
    <row r="5" spans="1:19" ht="15" thickTop="1" x14ac:dyDescent="0.2">
      <c r="B5" s="33"/>
      <c r="C5" s="36" t="s">
        <v>3</v>
      </c>
      <c r="D5" s="37"/>
      <c r="E5" s="38" t="s">
        <v>55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  <c r="S5"/>
    </row>
    <row r="6" spans="1:19" ht="15" thickBot="1" x14ac:dyDescent="0.25">
      <c r="B6" s="33"/>
      <c r="C6" s="41"/>
      <c r="D6" s="42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  <c r="S6"/>
    </row>
    <row r="7" spans="1:19" ht="14.25" x14ac:dyDescent="0.2">
      <c r="B7" s="33"/>
      <c r="C7" s="41"/>
      <c r="D7" s="42"/>
      <c r="E7" s="46" t="s">
        <v>56</v>
      </c>
      <c r="F7" s="47"/>
      <c r="G7" s="47"/>
      <c r="H7" s="47"/>
      <c r="I7" s="46" t="s">
        <v>1</v>
      </c>
      <c r="J7" s="47"/>
      <c r="K7" s="47"/>
      <c r="L7" s="48"/>
      <c r="M7" s="47" t="s">
        <v>2</v>
      </c>
      <c r="N7" s="47"/>
      <c r="O7" s="47"/>
      <c r="P7" s="47"/>
      <c r="Q7" s="47"/>
      <c r="R7" s="49"/>
      <c r="S7"/>
    </row>
    <row r="8" spans="1:19" ht="14.25" x14ac:dyDescent="0.2">
      <c r="B8" s="33"/>
      <c r="C8" s="41"/>
      <c r="D8" s="42"/>
      <c r="E8" s="43"/>
      <c r="F8" s="44"/>
      <c r="G8" s="44"/>
      <c r="H8" s="44"/>
      <c r="I8" s="43"/>
      <c r="J8" s="44"/>
      <c r="K8" s="44"/>
      <c r="L8" s="50"/>
      <c r="M8" s="44"/>
      <c r="N8" s="44"/>
      <c r="O8" s="44"/>
      <c r="P8" s="44"/>
      <c r="Q8" s="44"/>
      <c r="R8" s="45"/>
      <c r="S8"/>
    </row>
    <row r="9" spans="1:19" ht="15" thickBot="1" x14ac:dyDescent="0.25">
      <c r="B9" s="33"/>
      <c r="C9" s="41"/>
      <c r="D9" s="42"/>
      <c r="E9" s="51"/>
      <c r="F9" s="52"/>
      <c r="G9" s="52"/>
      <c r="H9" s="52"/>
      <c r="I9" s="53"/>
      <c r="J9" s="54"/>
      <c r="K9" s="54"/>
      <c r="L9" s="55"/>
      <c r="M9" s="54"/>
      <c r="N9" s="54"/>
      <c r="O9" s="54"/>
      <c r="P9" s="54"/>
      <c r="Q9" s="54"/>
      <c r="R9" s="56"/>
      <c r="S9"/>
    </row>
    <row r="10" spans="1:19" ht="14.25" x14ac:dyDescent="0.2">
      <c r="B10" s="33"/>
      <c r="C10" s="41"/>
      <c r="D10" s="42"/>
      <c r="E10" s="57" t="s">
        <v>4</v>
      </c>
      <c r="F10" s="58" t="s">
        <v>5</v>
      </c>
      <c r="G10" s="59" t="s">
        <v>6</v>
      </c>
      <c r="H10" s="60"/>
      <c r="I10" s="61" t="s">
        <v>5</v>
      </c>
      <c r="J10" s="62" t="s">
        <v>6</v>
      </c>
      <c r="K10" s="63" t="s">
        <v>66</v>
      </c>
      <c r="L10" s="64" t="s">
        <v>67</v>
      </c>
      <c r="M10" s="44" t="s">
        <v>4</v>
      </c>
      <c r="N10" s="65"/>
      <c r="O10" s="66" t="s">
        <v>5</v>
      </c>
      <c r="P10" s="62" t="s">
        <v>6</v>
      </c>
      <c r="Q10" s="67" t="s">
        <v>66</v>
      </c>
      <c r="R10" s="68"/>
      <c r="S10"/>
    </row>
    <row r="11" spans="1:19" ht="14.25" x14ac:dyDescent="0.2">
      <c r="B11" s="33"/>
      <c r="C11" s="41"/>
      <c r="D11" s="42"/>
      <c r="E11" s="61"/>
      <c r="F11" s="69"/>
      <c r="G11" s="62"/>
      <c r="H11" s="70"/>
      <c r="I11" s="61"/>
      <c r="J11" s="62"/>
      <c r="K11" s="63"/>
      <c r="L11" s="64"/>
      <c r="M11" s="44"/>
      <c r="N11" s="65"/>
      <c r="O11" s="66"/>
      <c r="P11" s="62"/>
      <c r="Q11" s="71"/>
      <c r="R11" s="72"/>
      <c r="S11"/>
    </row>
    <row r="12" spans="1:19" ht="14.25" x14ac:dyDescent="0.2">
      <c r="B12" s="33"/>
      <c r="C12" s="41"/>
      <c r="D12" s="42"/>
      <c r="E12" s="61"/>
      <c r="F12" s="69"/>
      <c r="G12" s="62"/>
      <c r="H12" s="70"/>
      <c r="I12" s="61"/>
      <c r="J12" s="62"/>
      <c r="K12" s="63"/>
      <c r="L12" s="64"/>
      <c r="M12" s="44"/>
      <c r="N12" s="65"/>
      <c r="O12" s="66"/>
      <c r="P12" s="62"/>
      <c r="Q12" s="73" t="s">
        <v>68</v>
      </c>
      <c r="R12" s="74" t="s">
        <v>69</v>
      </c>
      <c r="S12"/>
    </row>
    <row r="13" spans="1:19" s="2" customFormat="1" ht="15" thickBot="1" x14ac:dyDescent="0.25">
      <c r="B13" s="33"/>
      <c r="C13" s="75"/>
      <c r="D13" s="76"/>
      <c r="E13" s="77"/>
      <c r="F13" s="78"/>
      <c r="G13" s="79"/>
      <c r="H13" s="80"/>
      <c r="I13" s="77"/>
      <c r="J13" s="79"/>
      <c r="K13" s="81"/>
      <c r="L13" s="82"/>
      <c r="M13" s="52"/>
      <c r="N13" s="83"/>
      <c r="O13" s="84"/>
      <c r="P13" s="79"/>
      <c r="Q13" s="79"/>
      <c r="R13" s="85"/>
    </row>
    <row r="14" spans="1:19" ht="14.25" x14ac:dyDescent="0.2">
      <c r="B14" s="86"/>
      <c r="C14" s="87"/>
      <c r="D14" s="88"/>
      <c r="E14" s="89"/>
      <c r="F14" s="90"/>
      <c r="G14" s="91"/>
      <c r="H14" s="92"/>
      <c r="I14" s="93"/>
      <c r="J14" s="94"/>
      <c r="K14" s="94"/>
      <c r="L14" s="95"/>
      <c r="M14" s="96"/>
      <c r="N14" s="97"/>
      <c r="O14" s="98"/>
      <c r="P14" s="94"/>
      <c r="Q14" s="94"/>
      <c r="R14" s="99"/>
      <c r="S14"/>
    </row>
    <row r="15" spans="1:19" ht="14.25" x14ac:dyDescent="0.2">
      <c r="B15" s="100">
        <v>1</v>
      </c>
      <c r="C15" s="101" t="s">
        <v>57</v>
      </c>
      <c r="D15" s="102"/>
      <c r="E15" s="103">
        <v>991</v>
      </c>
      <c r="F15" s="104">
        <v>1289</v>
      </c>
      <c r="G15" s="105">
        <v>290572000</v>
      </c>
      <c r="H15" s="106"/>
      <c r="I15" s="107">
        <v>963</v>
      </c>
      <c r="J15" s="108">
        <v>229979000</v>
      </c>
      <c r="K15" s="108">
        <f>(J15/I15)</f>
        <v>238815.16095534788</v>
      </c>
      <c r="L15" s="109"/>
      <c r="M15" s="106"/>
      <c r="N15" s="110">
        <v>23</v>
      </c>
      <c r="O15" s="104">
        <v>316</v>
      </c>
      <c r="P15" s="108">
        <v>59143000</v>
      </c>
      <c r="Q15" s="108">
        <f>(P15/N15)</f>
        <v>2571434.7826086958</v>
      </c>
      <c r="R15" s="111">
        <f>(P15/O15)</f>
        <v>187161.39240506329</v>
      </c>
      <c r="S15"/>
    </row>
    <row r="16" spans="1:19" ht="14.25" x14ac:dyDescent="0.2">
      <c r="B16" s="100">
        <v>2</v>
      </c>
      <c r="C16" s="112"/>
      <c r="D16" s="113"/>
      <c r="E16" s="103"/>
      <c r="F16" s="114"/>
      <c r="G16" s="115"/>
      <c r="H16" s="116"/>
      <c r="I16" s="117"/>
      <c r="J16" s="118"/>
      <c r="K16" s="118"/>
      <c r="L16" s="119"/>
      <c r="M16" s="116"/>
      <c r="N16" s="120"/>
      <c r="O16" s="114"/>
      <c r="P16" s="118"/>
      <c r="Q16" s="118"/>
      <c r="R16" s="121"/>
      <c r="S16"/>
    </row>
    <row r="17" spans="2:19" ht="14.25" x14ac:dyDescent="0.2">
      <c r="B17" s="100">
        <v>3</v>
      </c>
      <c r="C17" s="122" t="s">
        <v>58</v>
      </c>
      <c r="D17" s="102"/>
      <c r="E17" s="103">
        <f>(E19+E23)</f>
        <v>973</v>
      </c>
      <c r="F17" s="104">
        <f>(F19+F23)</f>
        <v>1172</v>
      </c>
      <c r="G17" s="105">
        <f>(G19+G23)</f>
        <v>263999474</v>
      </c>
      <c r="H17" s="106"/>
      <c r="I17" s="107">
        <f>(I19+I23)</f>
        <v>963</v>
      </c>
      <c r="J17" s="108">
        <f>(J19+J23)</f>
        <v>229979130</v>
      </c>
      <c r="K17" s="108">
        <f>(J17/I17)</f>
        <v>238815.29595015576</v>
      </c>
      <c r="L17" s="109"/>
      <c r="M17" s="106"/>
      <c r="N17" s="110">
        <f>(N19+N23)</f>
        <v>5</v>
      </c>
      <c r="O17" s="104">
        <f>(O19+O23)</f>
        <v>199</v>
      </c>
      <c r="P17" s="108">
        <f>(P19+P23)</f>
        <v>32570344</v>
      </c>
      <c r="Q17" s="108">
        <f>(P17/N17)</f>
        <v>6514068.7999999998</v>
      </c>
      <c r="R17" s="111">
        <f>(P17/O17)</f>
        <v>163670.0703517588</v>
      </c>
      <c r="S17"/>
    </row>
    <row r="18" spans="2:19" ht="14.25" x14ac:dyDescent="0.2">
      <c r="B18" s="100">
        <v>4</v>
      </c>
      <c r="C18" s="112"/>
      <c r="D18" s="113"/>
      <c r="E18" s="103"/>
      <c r="F18" s="104"/>
      <c r="G18" s="105"/>
      <c r="H18" s="123"/>
      <c r="I18" s="107"/>
      <c r="J18" s="108"/>
      <c r="K18" s="124"/>
      <c r="L18" s="125"/>
      <c r="M18" s="123"/>
      <c r="N18" s="110"/>
      <c r="O18" s="104"/>
      <c r="P18" s="108"/>
      <c r="Q18" s="124"/>
      <c r="R18" s="126"/>
      <c r="S18"/>
    </row>
    <row r="19" spans="2:19" ht="14.25" x14ac:dyDescent="0.2">
      <c r="B19" s="100">
        <v>5</v>
      </c>
      <c r="C19" s="112" t="s">
        <v>61</v>
      </c>
      <c r="D19" s="102"/>
      <c r="E19" s="127">
        <f>(E20+E21+E22)</f>
        <v>940</v>
      </c>
      <c r="F19" s="128">
        <f>(F20+F21+F22)</f>
        <v>968</v>
      </c>
      <c r="G19" s="129">
        <f>(G20+G21+G22)</f>
        <v>229046707</v>
      </c>
      <c r="H19" s="130"/>
      <c r="I19" s="131">
        <f>(I20+I21+I22)</f>
        <v>933</v>
      </c>
      <c r="J19" s="132">
        <f>(J20+J21+J22)</f>
        <v>222376707</v>
      </c>
      <c r="K19" s="108">
        <f t="shared" ref="K19:K25" si="0">(J19/I19)</f>
        <v>238345.88102893889</v>
      </c>
      <c r="L19" s="133"/>
      <c r="M19" s="106"/>
      <c r="N19" s="134">
        <f>(N20+N21+N22)</f>
        <v>2</v>
      </c>
      <c r="O19" s="128">
        <f>(O20+O21+O22)</f>
        <v>25</v>
      </c>
      <c r="P19" s="132">
        <f>(P20+P21+P22)</f>
        <v>5220000</v>
      </c>
      <c r="Q19" s="108">
        <f t="shared" ref="Q19:Q21" si="1">(P19/N19)</f>
        <v>2610000</v>
      </c>
      <c r="R19" s="111">
        <f t="shared" ref="R19:R21" si="2">(P19/O19)</f>
        <v>208800</v>
      </c>
      <c r="S19"/>
    </row>
    <row r="20" spans="2:19" ht="14.25" x14ac:dyDescent="0.2">
      <c r="B20" s="100">
        <v>6</v>
      </c>
      <c r="C20" s="135" t="s">
        <v>62</v>
      </c>
      <c r="D20" s="113"/>
      <c r="E20" s="136">
        <f>(E28+E29+E37+E38)</f>
        <v>439</v>
      </c>
      <c r="F20" s="137">
        <f>(F28+F29+F37+F38)</f>
        <v>440</v>
      </c>
      <c r="G20" s="138">
        <f>(G28+G29+G37+G38)</f>
        <v>103972207</v>
      </c>
      <c r="H20" s="123"/>
      <c r="I20" s="139">
        <f>(I28+I29+I37+I38)</f>
        <v>438</v>
      </c>
      <c r="J20" s="140">
        <f>(J28+J29+J37+J38)</f>
        <v>103822207</v>
      </c>
      <c r="K20" s="118">
        <f t="shared" si="0"/>
        <v>237037.00228310502</v>
      </c>
      <c r="L20" s="125"/>
      <c r="M20" s="116"/>
      <c r="N20" s="141">
        <f>(N28+N29+N37+N38)</f>
        <v>0</v>
      </c>
      <c r="O20" s="137">
        <f>(O28+O29+O37+O38)</f>
        <v>0</v>
      </c>
      <c r="P20" s="140">
        <f>(P28+P29+P37+P38)</f>
        <v>0</v>
      </c>
      <c r="Q20" s="118"/>
      <c r="R20" s="121"/>
      <c r="S20"/>
    </row>
    <row r="21" spans="2:19" ht="14.25" x14ac:dyDescent="0.2">
      <c r="B21" s="100">
        <v>7</v>
      </c>
      <c r="C21" s="135" t="s">
        <v>63</v>
      </c>
      <c r="D21" s="113"/>
      <c r="E21" s="136">
        <f>(E30+E31+E32+E36+E41+E42+E43+E56+E60)</f>
        <v>463</v>
      </c>
      <c r="F21" s="137">
        <f>(F30+F31+F32+F36+F41+F42+F43+F56+F60)</f>
        <v>490</v>
      </c>
      <c r="G21" s="138">
        <f>(G30+G31+G32+G36+G41+G42+G43+G56+G60)</f>
        <v>117256742</v>
      </c>
      <c r="H21" s="123"/>
      <c r="I21" s="139">
        <f>(I30+I31+I32+I36+I41+I42+I43+I56+I60)</f>
        <v>457</v>
      </c>
      <c r="J21" s="140">
        <f>(J30+J31+J32+J36+J41+J42+J43+J56+J60)</f>
        <v>110736742</v>
      </c>
      <c r="K21" s="118">
        <f t="shared" si="0"/>
        <v>242312.34573304158</v>
      </c>
      <c r="L21" s="125"/>
      <c r="M21" s="116"/>
      <c r="N21" s="141">
        <f>(N30+N31+N32+N36+N41+N42+N43+N56+N60)</f>
        <v>2</v>
      </c>
      <c r="O21" s="137">
        <f>(O30+O31+O32+O36+O41+O42+O43+O56+O60)</f>
        <v>25</v>
      </c>
      <c r="P21" s="140">
        <f>(P30+P31+P32+P36+P41+P42+P43+P56+P60)</f>
        <v>5220000</v>
      </c>
      <c r="Q21" s="118">
        <f t="shared" si="1"/>
        <v>2610000</v>
      </c>
      <c r="R21" s="121">
        <f t="shared" si="2"/>
        <v>208800</v>
      </c>
      <c r="S21"/>
    </row>
    <row r="22" spans="2:19" ht="14.25" x14ac:dyDescent="0.2">
      <c r="B22" s="100">
        <v>8</v>
      </c>
      <c r="C22" s="135" t="s">
        <v>64</v>
      </c>
      <c r="D22" s="113"/>
      <c r="E22" s="136">
        <f>(E50+E67)</f>
        <v>38</v>
      </c>
      <c r="F22" s="137">
        <f>(F50+F67)</f>
        <v>38</v>
      </c>
      <c r="G22" s="138">
        <f>(G50+G67)</f>
        <v>7817758</v>
      </c>
      <c r="H22" s="116"/>
      <c r="I22" s="139">
        <f>(I50+I67)</f>
        <v>38</v>
      </c>
      <c r="J22" s="140">
        <f>(J50+J67)</f>
        <v>7817758</v>
      </c>
      <c r="K22" s="118">
        <f t="shared" si="0"/>
        <v>205730.47368421053</v>
      </c>
      <c r="L22" s="119"/>
      <c r="M22" s="116"/>
      <c r="N22" s="141">
        <f>(N50+N67)</f>
        <v>0</v>
      </c>
      <c r="O22" s="137">
        <f>(O50+O67)</f>
        <v>0</v>
      </c>
      <c r="P22" s="140">
        <f>(P50+P67)</f>
        <v>0</v>
      </c>
      <c r="Q22" s="118"/>
      <c r="R22" s="121"/>
      <c r="S22"/>
    </row>
    <row r="23" spans="2:19" ht="14.25" x14ac:dyDescent="0.2">
      <c r="B23" s="100">
        <v>9</v>
      </c>
      <c r="C23" s="142" t="s">
        <v>33</v>
      </c>
      <c r="D23" s="102"/>
      <c r="E23" s="127">
        <f>(E24+E25)</f>
        <v>33</v>
      </c>
      <c r="F23" s="128">
        <f>(F24+F25)</f>
        <v>204</v>
      </c>
      <c r="G23" s="129">
        <f>(G24+G25)</f>
        <v>34952767</v>
      </c>
      <c r="H23" s="106"/>
      <c r="I23" s="131">
        <f>(I24+I25)</f>
        <v>30</v>
      </c>
      <c r="J23" s="132">
        <f>(J24+J25)</f>
        <v>7602423</v>
      </c>
      <c r="K23" s="108">
        <f t="shared" si="0"/>
        <v>253414.1</v>
      </c>
      <c r="L23" s="109"/>
      <c r="M23" s="106"/>
      <c r="N23" s="134">
        <f>(N24+N25)</f>
        <v>3</v>
      </c>
      <c r="O23" s="128">
        <f>(O24+O25)</f>
        <v>174</v>
      </c>
      <c r="P23" s="132">
        <f>(P24+P25)</f>
        <v>27350344</v>
      </c>
      <c r="Q23" s="108">
        <f t="shared" ref="Q23:Q25" si="3">(P23/N23)</f>
        <v>9116781.333333334</v>
      </c>
      <c r="R23" s="111">
        <f t="shared" ref="R23:R25" si="4">(P23/O23)</f>
        <v>157185.88505747126</v>
      </c>
      <c r="S23"/>
    </row>
    <row r="24" spans="2:19" ht="14.25" x14ac:dyDescent="0.2">
      <c r="B24" s="100">
        <v>10</v>
      </c>
      <c r="C24" s="135" t="s">
        <v>59</v>
      </c>
      <c r="D24" s="113"/>
      <c r="E24" s="136">
        <f>(E33)</f>
        <v>11</v>
      </c>
      <c r="F24" s="137">
        <f>(F33)</f>
        <v>171</v>
      </c>
      <c r="G24" s="138">
        <f>(G33)</f>
        <v>25973372</v>
      </c>
      <c r="H24" s="116"/>
      <c r="I24" s="139">
        <f>(I33)</f>
        <v>10</v>
      </c>
      <c r="J24" s="140">
        <f>(J33)</f>
        <v>1575528</v>
      </c>
      <c r="K24" s="118">
        <f t="shared" si="0"/>
        <v>157552.79999999999</v>
      </c>
      <c r="L24" s="119"/>
      <c r="M24" s="116"/>
      <c r="N24" s="141">
        <f>(N33)</f>
        <v>1</v>
      </c>
      <c r="O24" s="137">
        <f>(O33)</f>
        <v>161</v>
      </c>
      <c r="P24" s="140">
        <f>(P33)</f>
        <v>24397844</v>
      </c>
      <c r="Q24" s="118">
        <f t="shared" si="3"/>
        <v>24397844</v>
      </c>
      <c r="R24" s="121">
        <f t="shared" si="4"/>
        <v>151539.40372670809</v>
      </c>
      <c r="S24"/>
    </row>
    <row r="25" spans="2:19" ht="14.25" x14ac:dyDescent="0.2">
      <c r="B25" s="100">
        <v>11</v>
      </c>
      <c r="C25" s="135" t="s">
        <v>60</v>
      </c>
      <c r="D25" s="113"/>
      <c r="E25" s="143">
        <f>(E49+E58+E62+E66+E69)</f>
        <v>22</v>
      </c>
      <c r="F25" s="114">
        <f>(F49+F58+F62+F66+F69)</f>
        <v>33</v>
      </c>
      <c r="G25" s="115">
        <f>(G49+G58+G62+G66+G69)</f>
        <v>8979395</v>
      </c>
      <c r="H25" s="144"/>
      <c r="I25" s="117">
        <f>(I49+I58+I62+I66+I69)</f>
        <v>20</v>
      </c>
      <c r="J25" s="118">
        <f>(J49+J58+J62+J66+J69)</f>
        <v>6026895</v>
      </c>
      <c r="K25" s="118">
        <f t="shared" si="0"/>
        <v>301344.75</v>
      </c>
      <c r="L25" s="145"/>
      <c r="M25" s="116"/>
      <c r="N25" s="146">
        <f>(N49+N58+N62+N66+N69)</f>
        <v>2</v>
      </c>
      <c r="O25" s="114">
        <f>(O49+O58+O62+O66+O69)</f>
        <v>13</v>
      </c>
      <c r="P25" s="118">
        <f>(P49+P58+P62+P66+P69)</f>
        <v>2952500</v>
      </c>
      <c r="Q25" s="118">
        <f t="shared" si="3"/>
        <v>1476250</v>
      </c>
      <c r="R25" s="121">
        <f t="shared" si="4"/>
        <v>227115.38461538462</v>
      </c>
      <c r="S25"/>
    </row>
    <row r="26" spans="2:19" ht="14.25" x14ac:dyDescent="0.2">
      <c r="B26" s="100">
        <v>12</v>
      </c>
      <c r="C26" s="112"/>
      <c r="D26" s="113"/>
      <c r="E26" s="147"/>
      <c r="F26" s="148"/>
      <c r="G26" s="149"/>
      <c r="H26" s="144"/>
      <c r="I26" s="150"/>
      <c r="J26" s="151"/>
      <c r="K26" s="151"/>
      <c r="L26" s="152"/>
      <c r="M26" s="153"/>
      <c r="N26" s="154"/>
      <c r="O26" s="155"/>
      <c r="P26" s="151"/>
      <c r="Q26" s="151"/>
      <c r="R26" s="156"/>
      <c r="S26"/>
    </row>
    <row r="27" spans="2:19" ht="14.25" x14ac:dyDescent="0.2">
      <c r="B27" s="100">
        <v>14</v>
      </c>
      <c r="C27" s="122" t="s">
        <v>7</v>
      </c>
      <c r="D27" s="102"/>
      <c r="E27" s="143">
        <f>SUM(E28:E33)</f>
        <v>381</v>
      </c>
      <c r="F27" s="114">
        <f>SUM(F28:F33)</f>
        <v>541</v>
      </c>
      <c r="G27" s="115">
        <f>SUM(G28:G33)</f>
        <v>113035766</v>
      </c>
      <c r="H27" s="116"/>
      <c r="I27" s="117">
        <f>SUM(I28:I33)</f>
        <v>380</v>
      </c>
      <c r="J27" s="118">
        <f>SUM(J28:J33)</f>
        <v>88637922</v>
      </c>
      <c r="K27" s="118">
        <f t="shared" ref="K27:K33" si="5">(J27/I27)</f>
        <v>233257.68947368421</v>
      </c>
      <c r="L27" s="157"/>
      <c r="M27" s="158"/>
      <c r="N27" s="146">
        <f>SUM(N28:N33)</f>
        <v>1</v>
      </c>
      <c r="O27" s="114">
        <f>SUM(O28:O33)</f>
        <v>161</v>
      </c>
      <c r="P27" s="118">
        <f>SUM(P28:P33)</f>
        <v>24397844</v>
      </c>
      <c r="Q27" s="118">
        <f t="shared" ref="Q27" si="6">(P27/N27)</f>
        <v>24397844</v>
      </c>
      <c r="R27" s="121">
        <f t="shared" ref="R27" si="7">(P27/O27)</f>
        <v>151539.40372670809</v>
      </c>
      <c r="S27"/>
    </row>
    <row r="28" spans="2:19" ht="14.25" x14ac:dyDescent="0.2">
      <c r="B28" s="100">
        <v>15</v>
      </c>
      <c r="C28" s="159" t="s">
        <v>8</v>
      </c>
      <c r="D28" s="113"/>
      <c r="E28" s="143">
        <v>153</v>
      </c>
      <c r="F28" s="114">
        <v>153</v>
      </c>
      <c r="G28" s="115">
        <v>36068573</v>
      </c>
      <c r="H28" s="116"/>
      <c r="I28" s="117">
        <v>153</v>
      </c>
      <c r="J28" s="118">
        <v>36068573</v>
      </c>
      <c r="K28" s="118">
        <f t="shared" si="5"/>
        <v>235742.30718954248</v>
      </c>
      <c r="L28" s="160">
        <v>13</v>
      </c>
      <c r="M28" s="116"/>
      <c r="N28" s="146">
        <v>0</v>
      </c>
      <c r="O28" s="114">
        <v>0</v>
      </c>
      <c r="P28" s="118">
        <v>0</v>
      </c>
      <c r="Q28" s="118"/>
      <c r="R28" s="121"/>
      <c r="S28"/>
    </row>
    <row r="29" spans="2:19" ht="14.25" x14ac:dyDescent="0.2">
      <c r="B29" s="100">
        <v>16</v>
      </c>
      <c r="C29" s="159" t="s">
        <v>9</v>
      </c>
      <c r="D29" s="113"/>
      <c r="E29" s="143">
        <v>71</v>
      </c>
      <c r="F29" s="114">
        <v>71</v>
      </c>
      <c r="G29" s="115">
        <v>16859426</v>
      </c>
      <c r="H29" s="116"/>
      <c r="I29" s="117">
        <v>71</v>
      </c>
      <c r="J29" s="118">
        <v>16859426</v>
      </c>
      <c r="K29" s="118">
        <f t="shared" si="5"/>
        <v>237456.70422535212</v>
      </c>
      <c r="L29" s="160">
        <v>9</v>
      </c>
      <c r="M29" s="116"/>
      <c r="N29" s="146">
        <v>0</v>
      </c>
      <c r="O29" s="114">
        <v>0</v>
      </c>
      <c r="P29" s="118">
        <v>0</v>
      </c>
      <c r="Q29" s="118"/>
      <c r="R29" s="121"/>
      <c r="S29"/>
    </row>
    <row r="30" spans="2:19" ht="14.25" x14ac:dyDescent="0.2">
      <c r="B30" s="100">
        <v>17</v>
      </c>
      <c r="C30" s="159" t="s">
        <v>10</v>
      </c>
      <c r="D30" s="113"/>
      <c r="E30" s="143">
        <v>31</v>
      </c>
      <c r="F30" s="114">
        <v>31</v>
      </c>
      <c r="G30" s="115">
        <v>7361158</v>
      </c>
      <c r="H30" s="116"/>
      <c r="I30" s="117">
        <v>31</v>
      </c>
      <c r="J30" s="118">
        <v>7361158</v>
      </c>
      <c r="K30" s="118">
        <f t="shared" si="5"/>
        <v>237456.70967741936</v>
      </c>
      <c r="L30" s="160">
        <v>9</v>
      </c>
      <c r="M30" s="116"/>
      <c r="N30" s="146">
        <v>0</v>
      </c>
      <c r="O30" s="114">
        <v>0</v>
      </c>
      <c r="P30" s="118">
        <v>0</v>
      </c>
      <c r="Q30" s="118"/>
      <c r="R30" s="121"/>
      <c r="S30"/>
    </row>
    <row r="31" spans="2:19" ht="14.25" x14ac:dyDescent="0.2">
      <c r="B31" s="100">
        <v>18</v>
      </c>
      <c r="C31" s="159" t="s">
        <v>11</v>
      </c>
      <c r="D31" s="113"/>
      <c r="E31" s="143">
        <v>55</v>
      </c>
      <c r="F31" s="114">
        <v>55</v>
      </c>
      <c r="G31" s="115">
        <v>12525835</v>
      </c>
      <c r="H31" s="116"/>
      <c r="I31" s="117">
        <v>55</v>
      </c>
      <c r="J31" s="118">
        <v>12525835</v>
      </c>
      <c r="K31" s="118">
        <f t="shared" si="5"/>
        <v>227742.45454545456</v>
      </c>
      <c r="L31" s="160">
        <v>14</v>
      </c>
      <c r="M31" s="116"/>
      <c r="N31" s="146">
        <v>0</v>
      </c>
      <c r="O31" s="114">
        <v>0</v>
      </c>
      <c r="P31" s="118">
        <v>0</v>
      </c>
      <c r="Q31" s="118"/>
      <c r="R31" s="121"/>
      <c r="S31"/>
    </row>
    <row r="32" spans="2:19" ht="14.25" x14ac:dyDescent="0.2">
      <c r="B32" s="100">
        <v>19</v>
      </c>
      <c r="C32" s="159" t="s">
        <v>12</v>
      </c>
      <c r="D32" s="113"/>
      <c r="E32" s="143">
        <v>60</v>
      </c>
      <c r="F32" s="114">
        <v>60</v>
      </c>
      <c r="G32" s="115">
        <v>14247402</v>
      </c>
      <c r="H32" s="116"/>
      <c r="I32" s="117">
        <v>60</v>
      </c>
      <c r="J32" s="118">
        <v>14247402</v>
      </c>
      <c r="K32" s="118">
        <f t="shared" si="5"/>
        <v>237456.7</v>
      </c>
      <c r="L32" s="160">
        <v>9</v>
      </c>
      <c r="M32" s="116"/>
      <c r="N32" s="146">
        <v>0</v>
      </c>
      <c r="O32" s="114">
        <v>0</v>
      </c>
      <c r="P32" s="118">
        <v>0</v>
      </c>
      <c r="Q32" s="118"/>
      <c r="R32" s="121"/>
      <c r="S32"/>
    </row>
    <row r="33" spans="2:19" ht="14.25" x14ac:dyDescent="0.2">
      <c r="B33" s="100">
        <v>20</v>
      </c>
      <c r="C33" s="159" t="s">
        <v>13</v>
      </c>
      <c r="D33" s="113"/>
      <c r="E33" s="143">
        <v>11</v>
      </c>
      <c r="F33" s="114">
        <v>171</v>
      </c>
      <c r="G33" s="115">
        <v>25973372</v>
      </c>
      <c r="H33" s="116"/>
      <c r="I33" s="117">
        <v>10</v>
      </c>
      <c r="J33" s="118">
        <v>1575528</v>
      </c>
      <c r="K33" s="118">
        <f t="shared" si="5"/>
        <v>157552.79999999999</v>
      </c>
      <c r="L33" s="160">
        <v>17</v>
      </c>
      <c r="M33" s="116"/>
      <c r="N33" s="146">
        <v>1</v>
      </c>
      <c r="O33" s="114">
        <v>161</v>
      </c>
      <c r="P33" s="118">
        <v>24397844</v>
      </c>
      <c r="Q33" s="118">
        <f t="shared" ref="Q33" si="8">(P33/N33)</f>
        <v>24397844</v>
      </c>
      <c r="R33" s="121">
        <f t="shared" ref="R33" si="9">(P33/O33)</f>
        <v>151539.40372670809</v>
      </c>
      <c r="S33"/>
    </row>
    <row r="34" spans="2:19" ht="14.25" x14ac:dyDescent="0.2">
      <c r="B34" s="100">
        <v>21</v>
      </c>
      <c r="C34" s="161"/>
      <c r="D34" s="113"/>
      <c r="E34" s="162"/>
      <c r="F34" s="148"/>
      <c r="G34" s="115"/>
      <c r="H34" s="113"/>
      <c r="I34" s="163"/>
      <c r="J34" s="118"/>
      <c r="K34" s="118"/>
      <c r="L34" s="119"/>
      <c r="M34" s="116"/>
      <c r="N34" s="164"/>
      <c r="O34" s="148"/>
      <c r="P34" s="118"/>
      <c r="Q34" s="118"/>
      <c r="R34" s="121"/>
      <c r="S34"/>
    </row>
    <row r="35" spans="2:19" ht="14.25" x14ac:dyDescent="0.2">
      <c r="B35" s="100">
        <v>22</v>
      </c>
      <c r="C35" s="122" t="s">
        <v>14</v>
      </c>
      <c r="D35" s="102"/>
      <c r="E35" s="143">
        <f>SUM(E36:E38)</f>
        <v>371</v>
      </c>
      <c r="F35" s="114">
        <f>SUM(F36:F38)</f>
        <v>382</v>
      </c>
      <c r="G35" s="115">
        <f>SUM(G36:G38)</f>
        <v>91244913</v>
      </c>
      <c r="H35" s="116"/>
      <c r="I35" s="117">
        <f>SUM(I36:I38)</f>
        <v>369</v>
      </c>
      <c r="J35" s="118">
        <f>SUM(J36:J38)</f>
        <v>89074913</v>
      </c>
      <c r="K35" s="118">
        <f>(J35/I35)</f>
        <v>241395.42818428183</v>
      </c>
      <c r="L35" s="160"/>
      <c r="M35" s="116"/>
      <c r="N35" s="146">
        <f>SUM(N36:N38)</f>
        <v>1</v>
      </c>
      <c r="O35" s="114">
        <f>SUM(O36:O38)</f>
        <v>11</v>
      </c>
      <c r="P35" s="118">
        <f>SUM(P36:P38)</f>
        <v>2020000</v>
      </c>
      <c r="Q35" s="118">
        <f t="shared" ref="Q35:Q36" si="10">(P35/N35)</f>
        <v>2020000</v>
      </c>
      <c r="R35" s="121">
        <f t="shared" ref="R35:R36" si="11">(P35/O35)</f>
        <v>183636.36363636365</v>
      </c>
      <c r="S35"/>
    </row>
    <row r="36" spans="2:19" ht="14.25" x14ac:dyDescent="0.2">
      <c r="B36" s="100">
        <v>23</v>
      </c>
      <c r="C36" s="159" t="s">
        <v>15</v>
      </c>
      <c r="D36" s="113"/>
      <c r="E36" s="143">
        <v>156</v>
      </c>
      <c r="F36" s="114">
        <v>166</v>
      </c>
      <c r="G36" s="115">
        <v>40200705</v>
      </c>
      <c r="H36" s="116"/>
      <c r="I36" s="117">
        <v>155</v>
      </c>
      <c r="J36" s="118">
        <v>38180705</v>
      </c>
      <c r="K36" s="118">
        <f>(J36/I36)</f>
        <v>246327.12903225806</v>
      </c>
      <c r="L36" s="160">
        <v>5</v>
      </c>
      <c r="M36" s="116"/>
      <c r="N36" s="146">
        <v>1</v>
      </c>
      <c r="O36" s="114">
        <v>11</v>
      </c>
      <c r="P36" s="118">
        <v>2020000</v>
      </c>
      <c r="Q36" s="118">
        <f t="shared" si="10"/>
        <v>2020000</v>
      </c>
      <c r="R36" s="121">
        <f t="shared" si="11"/>
        <v>183636.36363636365</v>
      </c>
      <c r="S36"/>
    </row>
    <row r="37" spans="2:19" ht="14.25" x14ac:dyDescent="0.2">
      <c r="B37" s="100">
        <v>24</v>
      </c>
      <c r="C37" s="159" t="s">
        <v>16</v>
      </c>
      <c r="D37" s="113"/>
      <c r="E37" s="143">
        <v>73</v>
      </c>
      <c r="F37" s="114">
        <v>74</v>
      </c>
      <c r="G37" s="115">
        <v>17254652</v>
      </c>
      <c r="H37" s="116"/>
      <c r="I37" s="117">
        <v>72</v>
      </c>
      <c r="J37" s="118">
        <v>17104652</v>
      </c>
      <c r="K37" s="118">
        <f>(J37/I37)</f>
        <v>237564.61111111112</v>
      </c>
      <c r="L37" s="160">
        <v>8</v>
      </c>
      <c r="M37" s="116"/>
      <c r="N37" s="146">
        <v>0</v>
      </c>
      <c r="O37" s="114">
        <v>0</v>
      </c>
      <c r="P37" s="118">
        <v>0</v>
      </c>
      <c r="Q37" s="118"/>
      <c r="R37" s="121"/>
      <c r="S37"/>
    </row>
    <row r="38" spans="2:19" ht="14.25" x14ac:dyDescent="0.2">
      <c r="B38" s="100">
        <v>25</v>
      </c>
      <c r="C38" s="159" t="s">
        <v>17</v>
      </c>
      <c r="D38" s="113"/>
      <c r="E38" s="143">
        <v>142</v>
      </c>
      <c r="F38" s="114">
        <v>142</v>
      </c>
      <c r="G38" s="115">
        <v>33789556</v>
      </c>
      <c r="H38" s="116"/>
      <c r="I38" s="117">
        <v>142</v>
      </c>
      <c r="J38" s="118">
        <v>33789556</v>
      </c>
      <c r="K38" s="118">
        <f>(J38/I38)</f>
        <v>237954.61971830987</v>
      </c>
      <c r="L38" s="160">
        <v>7</v>
      </c>
      <c r="M38" s="116"/>
      <c r="N38" s="146">
        <v>0</v>
      </c>
      <c r="O38" s="114">
        <v>0</v>
      </c>
      <c r="P38" s="118">
        <v>0</v>
      </c>
      <c r="Q38" s="118"/>
      <c r="R38" s="121"/>
      <c r="S38"/>
    </row>
    <row r="39" spans="2:19" ht="14.25" x14ac:dyDescent="0.2">
      <c r="B39" s="100">
        <v>26</v>
      </c>
      <c r="C39" s="161"/>
      <c r="D39" s="113"/>
      <c r="E39" s="162"/>
      <c r="F39" s="148"/>
      <c r="G39" s="115"/>
      <c r="H39" s="113"/>
      <c r="I39" s="163"/>
      <c r="J39" s="118"/>
      <c r="K39" s="118"/>
      <c r="L39" s="119"/>
      <c r="M39" s="116"/>
      <c r="N39" s="164"/>
      <c r="O39" s="148"/>
      <c r="P39" s="118"/>
      <c r="Q39" s="118"/>
      <c r="R39" s="121"/>
      <c r="S39"/>
    </row>
    <row r="40" spans="2:19" ht="14.25" x14ac:dyDescent="0.2">
      <c r="B40" s="100">
        <v>27</v>
      </c>
      <c r="C40" s="122" t="s">
        <v>18</v>
      </c>
      <c r="D40" s="102"/>
      <c r="E40" s="143">
        <f>SUM(E41:E43)</f>
        <v>125</v>
      </c>
      <c r="F40" s="114">
        <f>SUM(F41:F43)</f>
        <v>129</v>
      </c>
      <c r="G40" s="115">
        <f>SUM(G41:G43)</f>
        <v>31267152</v>
      </c>
      <c r="H40" s="116"/>
      <c r="I40" s="117">
        <f>SUM(I41:I43)</f>
        <v>121</v>
      </c>
      <c r="J40" s="118">
        <f>SUM(J41:J43)</f>
        <v>29967152</v>
      </c>
      <c r="K40" s="118">
        <f>(J40/I40)</f>
        <v>247662.41322314049</v>
      </c>
      <c r="L40" s="160">
        <v>4</v>
      </c>
      <c r="M40" s="116"/>
      <c r="N40" s="146"/>
      <c r="O40" s="114"/>
      <c r="P40" s="118"/>
      <c r="Q40" s="108"/>
      <c r="R40" s="111"/>
      <c r="S40"/>
    </row>
    <row r="41" spans="2:19" ht="14.25" x14ac:dyDescent="0.2">
      <c r="B41" s="100">
        <v>28</v>
      </c>
      <c r="C41" s="159" t="s">
        <v>19</v>
      </c>
      <c r="D41" s="113"/>
      <c r="E41" s="143">
        <v>17</v>
      </c>
      <c r="F41" s="114">
        <v>17</v>
      </c>
      <c r="G41" s="115">
        <v>4036764</v>
      </c>
      <c r="H41" s="116"/>
      <c r="I41" s="117">
        <v>17</v>
      </c>
      <c r="J41" s="118">
        <v>4036764</v>
      </c>
      <c r="K41" s="118">
        <f>(J41/I41)</f>
        <v>237456.70588235295</v>
      </c>
      <c r="L41" s="160">
        <v>9</v>
      </c>
      <c r="M41" s="116"/>
      <c r="N41" s="146">
        <v>0</v>
      </c>
      <c r="O41" s="114">
        <v>0</v>
      </c>
      <c r="P41" s="118">
        <v>0</v>
      </c>
      <c r="Q41" s="118"/>
      <c r="R41" s="121"/>
      <c r="S41"/>
    </row>
    <row r="42" spans="2:19" ht="14.25" x14ac:dyDescent="0.2">
      <c r="B42" s="100">
        <v>29</v>
      </c>
      <c r="C42" s="159" t="s">
        <v>20</v>
      </c>
      <c r="D42" s="113"/>
      <c r="E42" s="143">
        <v>51</v>
      </c>
      <c r="F42" s="114">
        <v>51</v>
      </c>
      <c r="G42" s="115">
        <v>14026388</v>
      </c>
      <c r="H42" s="116"/>
      <c r="I42" s="117">
        <v>51</v>
      </c>
      <c r="J42" s="118">
        <v>14026388</v>
      </c>
      <c r="K42" s="118">
        <f>(J42/I42)</f>
        <v>275027.21568627452</v>
      </c>
      <c r="L42" s="160">
        <v>2</v>
      </c>
      <c r="M42" s="116"/>
      <c r="N42" s="146">
        <v>0</v>
      </c>
      <c r="O42" s="114">
        <v>0</v>
      </c>
      <c r="P42" s="118">
        <v>0</v>
      </c>
      <c r="Q42" s="118"/>
      <c r="R42" s="121"/>
      <c r="S42"/>
    </row>
    <row r="43" spans="2:19" ht="14.25" x14ac:dyDescent="0.2">
      <c r="B43" s="100">
        <v>30</v>
      </c>
      <c r="C43" s="159" t="s">
        <v>21</v>
      </c>
      <c r="D43" s="113"/>
      <c r="E43" s="143">
        <v>57</v>
      </c>
      <c r="F43" s="114">
        <v>61</v>
      </c>
      <c r="G43" s="115">
        <v>13204000</v>
      </c>
      <c r="H43" s="116"/>
      <c r="I43" s="117">
        <v>53</v>
      </c>
      <c r="J43" s="118">
        <v>11904000</v>
      </c>
      <c r="K43" s="118">
        <f>(J43/I43)</f>
        <v>224603.77358490566</v>
      </c>
      <c r="L43" s="160">
        <v>15</v>
      </c>
      <c r="M43" s="116"/>
      <c r="N43" s="146">
        <v>0</v>
      </c>
      <c r="O43" s="114">
        <v>0</v>
      </c>
      <c r="P43" s="118">
        <v>0</v>
      </c>
      <c r="Q43" s="118"/>
      <c r="R43" s="121"/>
      <c r="S43"/>
    </row>
    <row r="44" spans="2:19" ht="14.25" x14ac:dyDescent="0.2">
      <c r="B44" s="100">
        <v>31</v>
      </c>
      <c r="C44" s="159"/>
      <c r="D44" s="113"/>
      <c r="E44" s="162"/>
      <c r="F44" s="148"/>
      <c r="G44" s="115"/>
      <c r="H44" s="113"/>
      <c r="I44" s="163"/>
      <c r="J44" s="118"/>
      <c r="K44" s="118"/>
      <c r="L44" s="119"/>
      <c r="M44" s="116"/>
      <c r="N44" s="146"/>
      <c r="O44" s="114"/>
      <c r="P44" s="118"/>
      <c r="Q44" s="118"/>
      <c r="R44" s="121"/>
      <c r="S44"/>
    </row>
    <row r="45" spans="2:19" ht="14.25" x14ac:dyDescent="0.2">
      <c r="B45" s="100">
        <v>32</v>
      </c>
      <c r="C45" s="122" t="s">
        <v>30</v>
      </c>
      <c r="D45" s="113"/>
      <c r="E45" s="143"/>
      <c r="F45" s="114"/>
      <c r="G45" s="115"/>
      <c r="H45" s="116"/>
      <c r="I45" s="117"/>
      <c r="J45" s="118"/>
      <c r="K45" s="118"/>
      <c r="L45" s="119"/>
      <c r="M45" s="116"/>
      <c r="N45" s="146"/>
      <c r="O45" s="114"/>
      <c r="P45" s="118"/>
      <c r="Q45" s="118"/>
      <c r="R45" s="121"/>
      <c r="S45"/>
    </row>
    <row r="46" spans="2:19" ht="14.25" x14ac:dyDescent="0.2">
      <c r="B46" s="100">
        <v>33</v>
      </c>
      <c r="C46" s="159" t="s">
        <v>34</v>
      </c>
      <c r="D46" s="113"/>
      <c r="E46" s="143"/>
      <c r="F46" s="114"/>
      <c r="G46" s="115"/>
      <c r="H46" s="116"/>
      <c r="I46" s="117"/>
      <c r="J46" s="118"/>
      <c r="K46" s="118"/>
      <c r="L46" s="119"/>
      <c r="M46" s="116"/>
      <c r="N46" s="146"/>
      <c r="O46" s="114"/>
      <c r="P46" s="118"/>
      <c r="Q46" s="118"/>
      <c r="R46" s="121"/>
      <c r="S46"/>
    </row>
    <row r="47" spans="2:19" ht="14.25" x14ac:dyDescent="0.2">
      <c r="B47" s="100">
        <v>34</v>
      </c>
      <c r="C47" s="165" t="s">
        <v>45</v>
      </c>
      <c r="D47" s="113"/>
      <c r="E47" s="143"/>
      <c r="F47" s="114"/>
      <c r="G47" s="115"/>
      <c r="H47" s="116"/>
      <c r="I47" s="117"/>
      <c r="J47" s="118"/>
      <c r="K47" s="118"/>
      <c r="L47" s="119"/>
      <c r="M47" s="116"/>
      <c r="N47" s="146"/>
      <c r="O47" s="114"/>
      <c r="P47" s="118"/>
      <c r="Q47" s="118"/>
      <c r="R47" s="121"/>
      <c r="S47"/>
    </row>
    <row r="48" spans="2:19" ht="14.25" x14ac:dyDescent="0.2">
      <c r="B48" s="100">
        <v>35</v>
      </c>
      <c r="C48" s="165" t="s">
        <v>46</v>
      </c>
      <c r="D48" s="113"/>
      <c r="E48" s="143"/>
      <c r="F48" s="114"/>
      <c r="G48" s="115"/>
      <c r="H48" s="116"/>
      <c r="I48" s="117"/>
      <c r="J48" s="118"/>
      <c r="K48" s="118"/>
      <c r="L48" s="119"/>
      <c r="M48" s="116"/>
      <c r="N48" s="146"/>
      <c r="O48" s="114"/>
      <c r="P48" s="118"/>
      <c r="Q48" s="118"/>
      <c r="R48" s="121"/>
      <c r="S48"/>
    </row>
    <row r="49" spans="2:19" ht="14.25" x14ac:dyDescent="0.2">
      <c r="B49" s="100">
        <v>36</v>
      </c>
      <c r="C49" s="159" t="s">
        <v>22</v>
      </c>
      <c r="D49" s="113"/>
      <c r="E49" s="143">
        <v>7</v>
      </c>
      <c r="F49" s="114">
        <v>7</v>
      </c>
      <c r="G49" s="115">
        <v>2611000</v>
      </c>
      <c r="H49" s="116"/>
      <c r="I49" s="117">
        <v>7</v>
      </c>
      <c r="J49" s="118">
        <v>2611000</v>
      </c>
      <c r="K49" s="118">
        <f>(J49/I49)</f>
        <v>373000</v>
      </c>
      <c r="L49" s="166">
        <v>1</v>
      </c>
      <c r="M49" s="116"/>
      <c r="N49" s="146">
        <v>0</v>
      </c>
      <c r="O49" s="114">
        <v>0</v>
      </c>
      <c r="P49" s="118">
        <v>0</v>
      </c>
      <c r="Q49" s="118"/>
      <c r="R49" s="121"/>
      <c r="S49"/>
    </row>
    <row r="50" spans="2:19" ht="14.25" x14ac:dyDescent="0.2">
      <c r="B50" s="100">
        <v>37</v>
      </c>
      <c r="C50" s="159" t="s">
        <v>23</v>
      </c>
      <c r="D50" s="113"/>
      <c r="E50" s="143">
        <v>21</v>
      </c>
      <c r="F50" s="114">
        <v>21</v>
      </c>
      <c r="G50" s="115">
        <v>5252960</v>
      </c>
      <c r="H50" s="116"/>
      <c r="I50" s="117">
        <v>21</v>
      </c>
      <c r="J50" s="118">
        <v>5252960</v>
      </c>
      <c r="K50" s="118">
        <f>(J50/I50)</f>
        <v>250140.95238095237</v>
      </c>
      <c r="L50" s="160">
        <v>3</v>
      </c>
      <c r="M50" s="116"/>
      <c r="N50" s="146">
        <v>0</v>
      </c>
      <c r="O50" s="114">
        <v>0</v>
      </c>
      <c r="P50" s="118">
        <v>0</v>
      </c>
      <c r="Q50" s="118"/>
      <c r="R50" s="121"/>
      <c r="S50"/>
    </row>
    <row r="51" spans="2:19" ht="14.25" x14ac:dyDescent="0.2">
      <c r="B51" s="100">
        <v>38</v>
      </c>
      <c r="C51" s="159"/>
      <c r="D51" s="113"/>
      <c r="E51" s="143"/>
      <c r="F51" s="114"/>
      <c r="G51" s="115"/>
      <c r="H51" s="116"/>
      <c r="I51" s="117"/>
      <c r="J51" s="118"/>
      <c r="K51" s="118"/>
      <c r="L51" s="119"/>
      <c r="M51" s="116"/>
      <c r="N51" s="146"/>
      <c r="O51" s="114"/>
      <c r="P51" s="118"/>
      <c r="Q51" s="118"/>
      <c r="R51" s="121"/>
      <c r="S51"/>
    </row>
    <row r="52" spans="2:19" ht="14.25" x14ac:dyDescent="0.2">
      <c r="B52" s="100">
        <v>39</v>
      </c>
      <c r="C52" s="122" t="s">
        <v>31</v>
      </c>
      <c r="D52" s="113"/>
      <c r="E52" s="143"/>
      <c r="F52" s="114"/>
      <c r="G52" s="115"/>
      <c r="H52" s="116"/>
      <c r="I52" s="117"/>
      <c r="J52" s="118"/>
      <c r="K52" s="118"/>
      <c r="L52" s="119"/>
      <c r="M52" s="116"/>
      <c r="N52" s="146"/>
      <c r="O52" s="114"/>
      <c r="P52" s="118"/>
      <c r="Q52" s="118"/>
      <c r="R52" s="121"/>
      <c r="S52"/>
    </row>
    <row r="53" spans="2:19" ht="14.25" x14ac:dyDescent="0.2">
      <c r="B53" s="100">
        <v>40</v>
      </c>
      <c r="C53" s="159" t="s">
        <v>35</v>
      </c>
      <c r="D53" s="113"/>
      <c r="E53" s="143"/>
      <c r="F53" s="114"/>
      <c r="G53" s="115"/>
      <c r="H53" s="116"/>
      <c r="I53" s="117"/>
      <c r="J53" s="118"/>
      <c r="K53" s="118"/>
      <c r="L53" s="119"/>
      <c r="M53" s="116"/>
      <c r="N53" s="146"/>
      <c r="O53" s="114"/>
      <c r="P53" s="118"/>
      <c r="Q53" s="118"/>
      <c r="R53" s="121"/>
      <c r="S53"/>
    </row>
    <row r="54" spans="2:19" ht="14.25" x14ac:dyDescent="0.2">
      <c r="B54" s="100">
        <v>41</v>
      </c>
      <c r="C54" s="165" t="s">
        <v>47</v>
      </c>
      <c r="D54" s="113"/>
      <c r="E54" s="143"/>
      <c r="F54" s="114"/>
      <c r="G54" s="115"/>
      <c r="H54" s="116"/>
      <c r="I54" s="117"/>
      <c r="J54" s="118"/>
      <c r="K54" s="118"/>
      <c r="L54" s="119"/>
      <c r="M54" s="116"/>
      <c r="N54" s="146"/>
      <c r="O54" s="114"/>
      <c r="P54" s="118"/>
      <c r="Q54" s="118"/>
      <c r="R54" s="121"/>
      <c r="S54"/>
    </row>
    <row r="55" spans="2:19" ht="14.25" x14ac:dyDescent="0.2">
      <c r="B55" s="100">
        <v>42</v>
      </c>
      <c r="C55" s="165" t="s">
        <v>48</v>
      </c>
      <c r="D55" s="113"/>
      <c r="E55" s="143"/>
      <c r="F55" s="114"/>
      <c r="G55" s="115"/>
      <c r="H55" s="116"/>
      <c r="I55" s="117"/>
      <c r="J55" s="118"/>
      <c r="K55" s="118"/>
      <c r="L55" s="119"/>
      <c r="M55" s="116"/>
      <c r="N55" s="146"/>
      <c r="O55" s="114"/>
      <c r="P55" s="118"/>
      <c r="Q55" s="118"/>
      <c r="R55" s="121"/>
      <c r="S55"/>
    </row>
    <row r="56" spans="2:19" ht="14.25" x14ac:dyDescent="0.2">
      <c r="B56" s="100">
        <v>43</v>
      </c>
      <c r="C56" s="159" t="s">
        <v>24</v>
      </c>
      <c r="D56" s="113"/>
      <c r="E56" s="143">
        <v>16</v>
      </c>
      <c r="F56" s="114">
        <v>16</v>
      </c>
      <c r="G56" s="115">
        <v>3870490</v>
      </c>
      <c r="H56" s="116"/>
      <c r="I56" s="117">
        <v>16</v>
      </c>
      <c r="J56" s="118">
        <v>3870490</v>
      </c>
      <c r="K56" s="118">
        <f>(J56/I56)</f>
        <v>241905.625</v>
      </c>
      <c r="L56" s="160"/>
      <c r="M56" s="116"/>
      <c r="N56" s="146">
        <v>0</v>
      </c>
      <c r="O56" s="114">
        <v>0</v>
      </c>
      <c r="P56" s="118">
        <v>0</v>
      </c>
      <c r="Q56" s="118"/>
      <c r="R56" s="121"/>
      <c r="S56"/>
    </row>
    <row r="57" spans="2:19" ht="14.25" x14ac:dyDescent="0.2">
      <c r="B57" s="100">
        <v>44</v>
      </c>
      <c r="C57" s="159" t="s">
        <v>36</v>
      </c>
      <c r="D57" s="113"/>
      <c r="E57" s="143"/>
      <c r="F57" s="114"/>
      <c r="G57" s="115"/>
      <c r="H57" s="116"/>
      <c r="I57" s="117"/>
      <c r="J57" s="118"/>
      <c r="K57" s="118"/>
      <c r="L57" s="119"/>
      <c r="M57" s="116"/>
      <c r="N57" s="146"/>
      <c r="O57" s="114"/>
      <c r="P57" s="118"/>
      <c r="Q57" s="118"/>
      <c r="R57" s="121"/>
      <c r="S57"/>
    </row>
    <row r="58" spans="2:19" ht="14.25" x14ac:dyDescent="0.2">
      <c r="B58" s="100">
        <v>45</v>
      </c>
      <c r="C58" s="165" t="s">
        <v>49</v>
      </c>
      <c r="D58" s="113"/>
      <c r="E58" s="143">
        <v>0</v>
      </c>
      <c r="F58" s="114">
        <v>0</v>
      </c>
      <c r="G58" s="115">
        <v>0</v>
      </c>
      <c r="H58" s="116"/>
      <c r="I58" s="117">
        <v>0</v>
      </c>
      <c r="J58" s="118">
        <v>0</v>
      </c>
      <c r="K58" s="118"/>
      <c r="L58" s="119"/>
      <c r="M58" s="116"/>
      <c r="N58" s="146">
        <v>0</v>
      </c>
      <c r="O58" s="114">
        <v>0</v>
      </c>
      <c r="P58" s="118">
        <v>0</v>
      </c>
      <c r="Q58" s="118"/>
      <c r="R58" s="121"/>
      <c r="S58"/>
    </row>
    <row r="59" spans="2:19" ht="14.25" x14ac:dyDescent="0.2">
      <c r="B59" s="100">
        <v>46</v>
      </c>
      <c r="C59" s="165" t="s">
        <v>50</v>
      </c>
      <c r="D59" s="113"/>
      <c r="E59" s="143"/>
      <c r="F59" s="114"/>
      <c r="G59" s="115"/>
      <c r="H59" s="116"/>
      <c r="I59" s="117"/>
      <c r="J59" s="118"/>
      <c r="K59" s="118"/>
      <c r="L59" s="119"/>
      <c r="M59" s="116"/>
      <c r="N59" s="146"/>
      <c r="O59" s="114"/>
      <c r="P59" s="118"/>
      <c r="Q59" s="118"/>
      <c r="R59" s="121"/>
      <c r="S59"/>
    </row>
    <row r="60" spans="2:19" ht="14.25" x14ac:dyDescent="0.2">
      <c r="B60" s="100">
        <v>47</v>
      </c>
      <c r="C60" s="159" t="s">
        <v>25</v>
      </c>
      <c r="D60" s="113"/>
      <c r="E60" s="143">
        <v>20</v>
      </c>
      <c r="F60" s="114">
        <v>33</v>
      </c>
      <c r="G60" s="115">
        <v>7784000</v>
      </c>
      <c r="H60" s="116"/>
      <c r="I60" s="117">
        <v>19</v>
      </c>
      <c r="J60" s="118">
        <v>4584000</v>
      </c>
      <c r="K60" s="118">
        <f>(J60/I60)</f>
        <v>241263.15789473685</v>
      </c>
      <c r="L60" s="160">
        <v>6</v>
      </c>
      <c r="M60" s="116"/>
      <c r="N60" s="146">
        <v>1</v>
      </c>
      <c r="O60" s="114">
        <v>14</v>
      </c>
      <c r="P60" s="118">
        <v>3200000</v>
      </c>
      <c r="Q60" s="118">
        <f t="shared" ref="Q60" si="12">(P60/N60)</f>
        <v>3200000</v>
      </c>
      <c r="R60" s="121">
        <f t="shared" ref="R60" si="13">(P60/O60)</f>
        <v>228571.42857142858</v>
      </c>
      <c r="S60"/>
    </row>
    <row r="61" spans="2:19" ht="14.25" x14ac:dyDescent="0.2">
      <c r="B61" s="100">
        <v>48</v>
      </c>
      <c r="C61" s="159" t="s">
        <v>37</v>
      </c>
      <c r="D61" s="113"/>
      <c r="E61" s="143"/>
      <c r="F61" s="114"/>
      <c r="G61" s="115"/>
      <c r="H61" s="116"/>
      <c r="I61" s="117"/>
      <c r="J61" s="118"/>
      <c r="K61" s="118"/>
      <c r="L61" s="119"/>
      <c r="M61" s="116"/>
      <c r="N61" s="146"/>
      <c r="O61" s="114"/>
      <c r="P61" s="118"/>
      <c r="Q61" s="118"/>
      <c r="R61" s="121"/>
      <c r="S61"/>
    </row>
    <row r="62" spans="2:19" ht="14.25" x14ac:dyDescent="0.2">
      <c r="B62" s="100">
        <v>49</v>
      </c>
      <c r="C62" s="165" t="s">
        <v>51</v>
      </c>
      <c r="D62" s="113"/>
      <c r="E62" s="143">
        <v>9</v>
      </c>
      <c r="F62" s="114">
        <v>9</v>
      </c>
      <c r="G62" s="115">
        <v>2631409</v>
      </c>
      <c r="H62" s="116"/>
      <c r="I62" s="117">
        <v>9</v>
      </c>
      <c r="J62" s="118">
        <v>2631409</v>
      </c>
      <c r="K62" s="118">
        <f>(J62/I62)</f>
        <v>292378.77777777775</v>
      </c>
      <c r="L62" s="160"/>
      <c r="M62" s="116"/>
      <c r="N62" s="146">
        <v>0</v>
      </c>
      <c r="O62" s="114">
        <v>0</v>
      </c>
      <c r="P62" s="118">
        <v>0</v>
      </c>
      <c r="Q62" s="118"/>
      <c r="R62" s="121"/>
      <c r="S62"/>
    </row>
    <row r="63" spans="2:19" ht="14.25" x14ac:dyDescent="0.2">
      <c r="B63" s="100">
        <v>50</v>
      </c>
      <c r="C63" s="167"/>
      <c r="D63" s="113"/>
      <c r="E63" s="143"/>
      <c r="F63" s="114"/>
      <c r="G63" s="115"/>
      <c r="H63" s="116"/>
      <c r="I63" s="117"/>
      <c r="J63" s="118"/>
      <c r="K63" s="118"/>
      <c r="L63" s="119"/>
      <c r="M63" s="116"/>
      <c r="N63" s="146"/>
      <c r="O63" s="114"/>
      <c r="P63" s="118"/>
      <c r="Q63" s="118"/>
      <c r="R63" s="121"/>
      <c r="S63"/>
    </row>
    <row r="64" spans="2:19" ht="14.25" x14ac:dyDescent="0.2">
      <c r="B64" s="100">
        <v>51</v>
      </c>
      <c r="C64" s="122" t="s">
        <v>32</v>
      </c>
      <c r="D64" s="113"/>
      <c r="E64" s="143"/>
      <c r="F64" s="114"/>
      <c r="G64" s="115"/>
      <c r="H64" s="116"/>
      <c r="I64" s="117"/>
      <c r="J64" s="118"/>
      <c r="K64" s="118"/>
      <c r="L64" s="119"/>
      <c r="M64" s="116"/>
      <c r="N64" s="146"/>
      <c r="O64" s="114"/>
      <c r="P64" s="118"/>
      <c r="Q64" s="118"/>
      <c r="R64" s="121"/>
    </row>
    <row r="65" spans="2:18" ht="14.25" x14ac:dyDescent="0.2">
      <c r="B65" s="100">
        <v>52</v>
      </c>
      <c r="C65" s="159" t="s">
        <v>38</v>
      </c>
      <c r="D65" s="113"/>
      <c r="E65" s="143"/>
      <c r="F65" s="114"/>
      <c r="G65" s="115"/>
      <c r="H65" s="116"/>
      <c r="I65" s="117"/>
      <c r="J65" s="118"/>
      <c r="K65" s="118"/>
      <c r="L65" s="119"/>
      <c r="M65" s="116"/>
      <c r="N65" s="146"/>
      <c r="O65" s="114"/>
      <c r="P65" s="118"/>
      <c r="Q65" s="118"/>
      <c r="R65" s="121"/>
    </row>
    <row r="66" spans="2:18" ht="14.25" x14ac:dyDescent="0.2">
      <c r="B66" s="100">
        <v>53</v>
      </c>
      <c r="C66" s="159" t="s">
        <v>52</v>
      </c>
      <c r="D66" s="113"/>
      <c r="E66" s="143">
        <v>4</v>
      </c>
      <c r="F66" s="114">
        <v>4</v>
      </c>
      <c r="G66" s="115">
        <v>784486</v>
      </c>
      <c r="H66" s="116"/>
      <c r="I66" s="117">
        <v>4</v>
      </c>
      <c r="J66" s="118">
        <v>784486</v>
      </c>
      <c r="K66" s="118">
        <f>(J66/I66)</f>
        <v>196121.5</v>
      </c>
      <c r="L66" s="160">
        <v>16</v>
      </c>
      <c r="M66" s="116"/>
      <c r="N66" s="146">
        <v>0</v>
      </c>
      <c r="O66" s="114">
        <v>0</v>
      </c>
      <c r="P66" s="118">
        <v>0</v>
      </c>
      <c r="Q66" s="118"/>
      <c r="R66" s="121"/>
    </row>
    <row r="67" spans="2:18" ht="14.25" x14ac:dyDescent="0.2">
      <c r="B67" s="100">
        <v>54</v>
      </c>
      <c r="C67" s="159" t="s">
        <v>26</v>
      </c>
      <c r="D67" s="113"/>
      <c r="E67" s="143">
        <v>17</v>
      </c>
      <c r="F67" s="114">
        <v>17</v>
      </c>
      <c r="G67" s="115">
        <v>2564798</v>
      </c>
      <c r="H67" s="116"/>
      <c r="I67" s="117">
        <v>17</v>
      </c>
      <c r="J67" s="118">
        <v>2564798</v>
      </c>
      <c r="K67" s="118">
        <f>(J67/I67)</f>
        <v>150870.4705882353</v>
      </c>
      <c r="L67" s="160">
        <v>18</v>
      </c>
      <c r="M67" s="116"/>
      <c r="N67" s="146">
        <v>0</v>
      </c>
      <c r="O67" s="114">
        <v>0</v>
      </c>
      <c r="P67" s="118">
        <v>0</v>
      </c>
      <c r="Q67" s="118"/>
      <c r="R67" s="121"/>
    </row>
    <row r="68" spans="2:18" ht="14.25" x14ac:dyDescent="0.2">
      <c r="B68" s="100">
        <v>55</v>
      </c>
      <c r="C68" s="159" t="s">
        <v>53</v>
      </c>
      <c r="D68" s="113"/>
      <c r="E68" s="143"/>
      <c r="F68" s="114"/>
      <c r="G68" s="115"/>
      <c r="H68" s="116"/>
      <c r="I68" s="117"/>
      <c r="J68" s="118"/>
      <c r="K68" s="118"/>
      <c r="L68" s="119"/>
      <c r="M68" s="116"/>
      <c r="N68" s="146"/>
      <c r="O68" s="114"/>
      <c r="P68" s="118"/>
      <c r="Q68" s="118"/>
      <c r="R68" s="121"/>
    </row>
    <row r="69" spans="2:18" ht="14.25" x14ac:dyDescent="0.2">
      <c r="B69" s="100">
        <v>56</v>
      </c>
      <c r="C69" s="165" t="s">
        <v>54</v>
      </c>
      <c r="D69" s="113"/>
      <c r="E69" s="143">
        <v>2</v>
      </c>
      <c r="F69" s="114">
        <v>13</v>
      </c>
      <c r="G69" s="115">
        <v>2952500</v>
      </c>
      <c r="H69" s="116"/>
      <c r="I69" s="117">
        <v>0</v>
      </c>
      <c r="J69" s="118">
        <v>0</v>
      </c>
      <c r="K69" s="118"/>
      <c r="L69" s="119"/>
      <c r="M69" s="116"/>
      <c r="N69" s="146">
        <v>2</v>
      </c>
      <c r="O69" s="114">
        <v>13</v>
      </c>
      <c r="P69" s="118">
        <v>2952500</v>
      </c>
      <c r="Q69" s="118">
        <f t="shared" ref="Q69" si="14">(P69/N69)</f>
        <v>1476250</v>
      </c>
      <c r="R69" s="121">
        <f t="shared" ref="R69" si="15">(P69/O69)</f>
        <v>227115.38461538462</v>
      </c>
    </row>
    <row r="70" spans="2:18" ht="15" thickBot="1" x14ac:dyDescent="0.25">
      <c r="B70" s="168"/>
      <c r="C70" s="169"/>
      <c r="D70" s="170"/>
      <c r="E70" s="171"/>
      <c r="F70" s="172"/>
      <c r="G70" s="173"/>
      <c r="H70" s="174"/>
      <c r="I70" s="175"/>
      <c r="J70" s="176"/>
      <c r="K70" s="176"/>
      <c r="L70" s="177"/>
      <c r="M70" s="174"/>
      <c r="N70" s="178"/>
      <c r="O70" s="172"/>
      <c r="P70" s="176"/>
      <c r="Q70" s="176"/>
      <c r="R70" s="179"/>
    </row>
    <row r="71" spans="2:18" ht="15" thickTop="1" x14ac:dyDescent="0.2">
      <c r="B71" s="168"/>
      <c r="C71" s="168"/>
      <c r="D71" s="168"/>
      <c r="E71" s="23"/>
      <c r="F71" s="23"/>
      <c r="G71" s="24"/>
      <c r="H71" s="23"/>
      <c r="I71" s="23"/>
      <c r="J71" s="24"/>
      <c r="K71" s="24"/>
      <c r="L71" s="25"/>
      <c r="M71" s="23"/>
      <c r="N71" s="23"/>
      <c r="O71" s="23"/>
      <c r="P71" s="24"/>
      <c r="Q71" s="24"/>
      <c r="R71" s="24"/>
    </row>
    <row r="72" spans="2:18" ht="14.25" x14ac:dyDescent="0.2">
      <c r="B72" s="168"/>
      <c r="C72" s="180" t="s">
        <v>70</v>
      </c>
      <c r="D72" s="168"/>
      <c r="E72" s="23"/>
      <c r="F72" s="23"/>
      <c r="G72" s="24"/>
      <c r="H72" s="23"/>
      <c r="I72" s="23"/>
      <c r="J72" s="24"/>
      <c r="K72" s="24"/>
      <c r="L72" s="181"/>
      <c r="M72" s="23"/>
      <c r="N72" s="23"/>
      <c r="O72" s="23"/>
      <c r="P72" s="24"/>
      <c r="Q72" s="24"/>
      <c r="R72" s="24"/>
    </row>
    <row r="73" spans="2:18" ht="14.25" x14ac:dyDescent="0.2">
      <c r="B73" s="168"/>
      <c r="C73" s="180" t="s">
        <v>71</v>
      </c>
      <c r="D73" s="168"/>
      <c r="E73" s="23"/>
      <c r="F73" s="23"/>
      <c r="G73" s="24"/>
      <c r="H73" s="23"/>
      <c r="I73" s="23"/>
      <c r="J73" s="24"/>
      <c r="K73" s="24"/>
      <c r="L73" s="181"/>
      <c r="M73" s="23"/>
      <c r="N73" s="23"/>
      <c r="O73" s="23"/>
      <c r="P73" s="24"/>
      <c r="Q73" s="24"/>
      <c r="R73" s="24"/>
    </row>
    <row r="74" spans="2:18" ht="14.25" x14ac:dyDescent="0.2">
      <c r="B74" s="168"/>
      <c r="C74" s="182" t="s">
        <v>27</v>
      </c>
      <c r="D74" s="168"/>
      <c r="E74" s="23"/>
      <c r="F74" s="23"/>
      <c r="G74" s="24"/>
      <c r="H74" s="23"/>
      <c r="I74" s="23"/>
      <c r="J74" s="24"/>
      <c r="K74" s="24"/>
      <c r="L74" s="181"/>
      <c r="M74" s="23"/>
      <c r="N74" s="23"/>
      <c r="O74" s="23"/>
      <c r="P74" s="24"/>
      <c r="Q74" s="24"/>
      <c r="R74" s="24"/>
    </row>
    <row r="75" spans="2:18" ht="14.25" x14ac:dyDescent="0.2">
      <c r="B75" s="168"/>
      <c r="C75" s="182" t="s">
        <v>28</v>
      </c>
      <c r="D75" s="168"/>
      <c r="E75" s="23"/>
      <c r="F75" s="23"/>
      <c r="G75" s="24"/>
      <c r="H75" s="23"/>
      <c r="I75" s="23"/>
      <c r="J75" s="24"/>
      <c r="K75" s="24"/>
      <c r="L75" s="181"/>
      <c r="M75" s="23"/>
      <c r="N75" s="23"/>
      <c r="O75" s="23"/>
      <c r="P75" s="24"/>
      <c r="Q75" s="24"/>
      <c r="R75" s="24"/>
    </row>
    <row r="76" spans="2:18" ht="14.25" x14ac:dyDescent="0.2">
      <c r="B76" s="20"/>
      <c r="C76" s="182" t="s">
        <v>29</v>
      </c>
      <c r="D76" s="168"/>
      <c r="E76" s="23"/>
      <c r="F76" s="23"/>
      <c r="G76" s="24"/>
      <c r="H76" s="23"/>
      <c r="I76" s="23"/>
      <c r="J76" s="24"/>
      <c r="K76" s="24"/>
      <c r="L76" s="181"/>
      <c r="M76" s="23"/>
      <c r="N76" s="23"/>
      <c r="O76" s="23"/>
      <c r="P76" s="24"/>
      <c r="Q76" s="24"/>
      <c r="R76" s="24"/>
    </row>
    <row r="77" spans="2:18" ht="14.25" x14ac:dyDescent="0.2">
      <c r="B77" s="168"/>
      <c r="C77" s="182" t="s">
        <v>39</v>
      </c>
      <c r="D77" s="168"/>
      <c r="E77" s="23"/>
      <c r="F77" s="23"/>
      <c r="G77" s="24"/>
      <c r="H77" s="23"/>
      <c r="I77" s="23"/>
      <c r="J77" s="24"/>
      <c r="K77" s="24"/>
      <c r="L77" s="181"/>
      <c r="M77" s="23"/>
      <c r="N77" s="23"/>
      <c r="O77" s="23"/>
      <c r="P77" s="24"/>
      <c r="Q77" s="24"/>
      <c r="R77" s="24"/>
    </row>
    <row r="78" spans="2:18" ht="14.25" x14ac:dyDescent="0.2">
      <c r="B78" s="168"/>
      <c r="C78" s="182" t="s">
        <v>40</v>
      </c>
      <c r="D78" s="168"/>
      <c r="E78" s="23"/>
      <c r="F78" s="23"/>
      <c r="G78" s="24"/>
      <c r="H78" s="23"/>
      <c r="I78" s="23"/>
      <c r="J78" s="24"/>
      <c r="K78" s="24"/>
      <c r="L78" s="181"/>
      <c r="M78" s="23"/>
      <c r="N78" s="23"/>
      <c r="O78" s="23"/>
      <c r="P78" s="24"/>
      <c r="Q78" s="24"/>
      <c r="R78" s="24"/>
    </row>
    <row r="79" spans="2:18" ht="14.25" x14ac:dyDescent="0.2">
      <c r="B79" s="168"/>
      <c r="C79" s="182" t="s">
        <v>41</v>
      </c>
      <c r="D79" s="168"/>
      <c r="E79" s="23"/>
      <c r="F79" s="23"/>
      <c r="G79" s="24"/>
      <c r="H79" s="23"/>
      <c r="I79" s="23"/>
      <c r="J79" s="24"/>
      <c r="K79" s="24"/>
      <c r="L79" s="181"/>
      <c r="M79" s="23"/>
      <c r="N79" s="23"/>
      <c r="O79" s="23"/>
      <c r="P79" s="24"/>
      <c r="Q79" s="24"/>
      <c r="R79" s="24"/>
    </row>
    <row r="80" spans="2:18" ht="14.25" x14ac:dyDescent="0.2">
      <c r="B80" s="168"/>
      <c r="C80" s="168" t="s">
        <v>42</v>
      </c>
      <c r="D80" s="20"/>
      <c r="E80" s="21"/>
      <c r="F80" s="21"/>
      <c r="G80" s="22"/>
      <c r="H80" s="23"/>
      <c r="I80" s="23"/>
      <c r="J80" s="24"/>
      <c r="K80" s="24"/>
      <c r="L80" s="181"/>
      <c r="M80" s="23"/>
      <c r="N80" s="23"/>
      <c r="O80" s="23"/>
      <c r="P80" s="24"/>
      <c r="Q80" s="24"/>
      <c r="R80" s="24"/>
    </row>
    <row r="81" spans="2:19" ht="14.25" x14ac:dyDescent="0.2">
      <c r="B81" s="168"/>
      <c r="C81" s="168" t="s">
        <v>43</v>
      </c>
      <c r="D81" s="20"/>
      <c r="E81" s="21"/>
      <c r="F81" s="21"/>
      <c r="G81" s="22"/>
      <c r="H81" s="23"/>
      <c r="I81" s="23"/>
      <c r="J81" s="24"/>
      <c r="K81" s="24"/>
      <c r="L81" s="181"/>
      <c r="M81" s="23"/>
      <c r="N81" s="23"/>
      <c r="O81" s="23"/>
      <c r="P81" s="24"/>
      <c r="Q81" s="24"/>
      <c r="R81" s="24"/>
    </row>
    <row r="82" spans="2:19" ht="14.25" x14ac:dyDescent="0.2">
      <c r="B82" s="168"/>
      <c r="C82" s="168" t="s">
        <v>44</v>
      </c>
      <c r="D82" s="168"/>
      <c r="E82" s="23"/>
      <c r="F82" s="23"/>
      <c r="G82" s="24"/>
      <c r="H82" s="23"/>
      <c r="I82" s="23"/>
      <c r="J82" s="24"/>
      <c r="K82" s="24"/>
      <c r="L82" s="181"/>
      <c r="M82" s="23"/>
      <c r="N82" s="23"/>
      <c r="O82" s="23"/>
      <c r="P82" s="24"/>
      <c r="Q82" s="24"/>
      <c r="R82" s="24"/>
      <c r="S82"/>
    </row>
    <row r="83" spans="2:19" ht="15.75" x14ac:dyDescent="0.25">
      <c r="B83" s="9"/>
      <c r="C83" s="18"/>
      <c r="D83" s="12"/>
      <c r="E83" s="13"/>
      <c r="F83" s="13"/>
      <c r="G83" s="14"/>
      <c r="H83" s="15"/>
      <c r="I83" s="15"/>
      <c r="J83" s="16"/>
      <c r="K83" s="16"/>
      <c r="L83" s="17"/>
      <c r="M83" s="15"/>
      <c r="N83" s="15"/>
      <c r="O83" s="15"/>
      <c r="P83" s="16"/>
      <c r="Q83" s="16"/>
      <c r="R83" s="16"/>
      <c r="S83"/>
    </row>
    <row r="84" spans="2:19" ht="15.75" x14ac:dyDescent="0.25">
      <c r="B84" s="9"/>
      <c r="C84" s="18"/>
      <c r="D84" s="18"/>
      <c r="E84" s="15"/>
      <c r="F84" s="15"/>
      <c r="G84" s="16"/>
      <c r="H84" s="15"/>
      <c r="I84" s="15"/>
      <c r="J84" s="16"/>
      <c r="K84" s="16"/>
      <c r="L84" s="17"/>
      <c r="M84" s="15"/>
      <c r="N84" s="15"/>
      <c r="O84" s="15"/>
      <c r="P84" s="16"/>
      <c r="Q84" s="16"/>
      <c r="R84" s="16"/>
      <c r="S84"/>
    </row>
    <row r="85" spans="2:19" ht="15" x14ac:dyDescent="0.25">
      <c r="B85" s="9"/>
      <c r="C85" s="11"/>
      <c r="D85" s="8"/>
      <c r="E85" s="5"/>
      <c r="F85" s="5"/>
      <c r="G85" s="6"/>
      <c r="H85" s="5"/>
      <c r="I85" s="5"/>
      <c r="J85" s="6"/>
      <c r="K85" s="6"/>
      <c r="L85" s="7"/>
      <c r="M85" s="5"/>
      <c r="N85" s="5"/>
      <c r="O85" s="5"/>
      <c r="P85" s="6"/>
      <c r="Q85" s="6"/>
      <c r="R85" s="6"/>
      <c r="S85"/>
    </row>
    <row r="86" spans="2:19" ht="15" x14ac:dyDescent="0.25">
      <c r="B86" s="9"/>
      <c r="C86" s="11"/>
      <c r="D86" s="8"/>
      <c r="E86" s="5"/>
      <c r="F86" s="5"/>
      <c r="G86" s="6"/>
      <c r="H86" s="5"/>
      <c r="I86" s="5"/>
      <c r="J86" s="6"/>
      <c r="K86" s="6"/>
      <c r="L86" s="7"/>
      <c r="M86" s="5"/>
      <c r="N86" s="5"/>
      <c r="O86" s="5"/>
      <c r="P86" s="6"/>
      <c r="Q86" s="6"/>
      <c r="R86" s="6"/>
      <c r="S86"/>
    </row>
  </sheetData>
  <sortState ref="B28:L69">
    <sortCondition ref="B28:B69"/>
  </sortState>
  <mergeCells count="18">
    <mergeCell ref="K10:K13"/>
    <mergeCell ref="L10:L13"/>
    <mergeCell ref="M10:N13"/>
    <mergeCell ref="O10:O13"/>
    <mergeCell ref="P10:P13"/>
    <mergeCell ref="Q10:R11"/>
    <mergeCell ref="Q12:Q13"/>
    <mergeCell ref="R12:R13"/>
    <mergeCell ref="C5:D13"/>
    <mergeCell ref="E5:R6"/>
    <mergeCell ref="E7:H9"/>
    <mergeCell ref="I7:L9"/>
    <mergeCell ref="M7:R9"/>
    <mergeCell ref="E10:E13"/>
    <mergeCell ref="F10:F13"/>
    <mergeCell ref="G10:H13"/>
    <mergeCell ref="I10:I13"/>
    <mergeCell ref="J10:J13"/>
  </mergeCells>
  <phoneticPr fontId="0" type="noConversion"/>
  <pageMargins left="0.75" right="0.75" top="1" bottom="1" header="0.5" footer="0.5"/>
  <pageSetup scale="4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D178AE-A3A5-4814-8327-3EE122C86CA6}"/>
</file>

<file path=customXml/itemProps2.xml><?xml version="1.0" encoding="utf-8"?>
<ds:datastoreItem xmlns:ds="http://schemas.openxmlformats.org/officeDocument/2006/customXml" ds:itemID="{B3AA1D1B-B37B-47DE-93B1-4C95F2D5A6F5}"/>
</file>

<file path=customXml/itemProps3.xml><?xml version="1.0" encoding="utf-8"?>
<ds:datastoreItem xmlns:ds="http://schemas.openxmlformats.org/officeDocument/2006/customXml" ds:itemID="{F925CB65-4ED8-4BDC-807E-55BC0ACCC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2019-10-09T13:51:37Z</cp:lastPrinted>
  <dcterms:created xsi:type="dcterms:W3CDTF">2003-04-24T14:06:32Z</dcterms:created>
  <dcterms:modified xsi:type="dcterms:W3CDTF">2019-10-09T13:51:46Z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