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9\Aug19\"/>
    </mc:Choice>
  </mc:AlternateContent>
  <xr:revisionPtr revIDLastSave="0" documentId="8_{2052895C-E440-41E8-B543-A677FA3F8604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2C" sheetId="1" r:id="rId1"/>
  </sheets>
  <definedNames>
    <definedName name="_xlnm.Print_Area" localSheetId="0">'2C'!$C$2:$V$82</definedName>
  </definedNames>
  <calcPr calcId="179017"/>
</workbook>
</file>

<file path=xl/calcChain.xml><?xml version="1.0" encoding="utf-8"?>
<calcChain xmlns="http://schemas.openxmlformats.org/spreadsheetml/2006/main">
  <c r="K69" i="1" l="1"/>
  <c r="L69" i="1" s="1"/>
  <c r="J69" i="1"/>
  <c r="G69" i="1"/>
  <c r="K67" i="1"/>
  <c r="L67" i="1" s="1"/>
  <c r="J67" i="1"/>
  <c r="G67" i="1"/>
  <c r="K66" i="1"/>
  <c r="L66" i="1" s="1"/>
  <c r="J66" i="1"/>
  <c r="G66" i="1"/>
  <c r="K62" i="1"/>
  <c r="L62" i="1" s="1"/>
  <c r="J62" i="1"/>
  <c r="G62" i="1"/>
  <c r="K60" i="1"/>
  <c r="L60" i="1" s="1"/>
  <c r="J60" i="1"/>
  <c r="G60" i="1"/>
  <c r="K56" i="1"/>
  <c r="L56" i="1" s="1"/>
  <c r="J56" i="1"/>
  <c r="G56" i="1"/>
  <c r="K50" i="1"/>
  <c r="L50" i="1" s="1"/>
  <c r="J50" i="1"/>
  <c r="G50" i="1"/>
  <c r="K49" i="1"/>
  <c r="L49" i="1" s="1"/>
  <c r="J49" i="1"/>
  <c r="G49" i="1"/>
  <c r="K43" i="1"/>
  <c r="L43" i="1" s="1"/>
  <c r="J43" i="1"/>
  <c r="G43" i="1"/>
  <c r="K42" i="1"/>
  <c r="L42" i="1" s="1"/>
  <c r="J42" i="1"/>
  <c r="G42" i="1"/>
  <c r="K41" i="1"/>
  <c r="L41" i="1" s="1"/>
  <c r="J41" i="1"/>
  <c r="G41" i="1"/>
  <c r="I40" i="1"/>
  <c r="H40" i="1"/>
  <c r="F40" i="1"/>
  <c r="G40" i="1" s="1"/>
  <c r="E40" i="1"/>
  <c r="K38" i="1"/>
  <c r="L38" i="1" s="1"/>
  <c r="J38" i="1"/>
  <c r="G38" i="1"/>
  <c r="K37" i="1"/>
  <c r="L37" i="1" s="1"/>
  <c r="J37" i="1"/>
  <c r="G37" i="1"/>
  <c r="K36" i="1"/>
  <c r="L36" i="1" s="1"/>
  <c r="J36" i="1"/>
  <c r="G36" i="1"/>
  <c r="K35" i="1"/>
  <c r="L35" i="1" s="1"/>
  <c r="I35" i="1"/>
  <c r="J35" i="1" s="1"/>
  <c r="H35" i="1"/>
  <c r="F35" i="1"/>
  <c r="E35" i="1"/>
  <c r="G35" i="1" s="1"/>
  <c r="K33" i="1"/>
  <c r="L33" i="1" s="1"/>
  <c r="J33" i="1"/>
  <c r="G33" i="1"/>
  <c r="K32" i="1"/>
  <c r="L32" i="1" s="1"/>
  <c r="J32" i="1"/>
  <c r="G32" i="1"/>
  <c r="K31" i="1"/>
  <c r="L31" i="1" s="1"/>
  <c r="J31" i="1"/>
  <c r="G31" i="1"/>
  <c r="K30" i="1"/>
  <c r="L30" i="1" s="1"/>
  <c r="J30" i="1"/>
  <c r="G30" i="1"/>
  <c r="K29" i="1"/>
  <c r="L29" i="1" s="1"/>
  <c r="J29" i="1"/>
  <c r="G29" i="1"/>
  <c r="K28" i="1"/>
  <c r="L28" i="1" s="1"/>
  <c r="J28" i="1"/>
  <c r="G28" i="1"/>
  <c r="K27" i="1"/>
  <c r="L27" i="1" s="1"/>
  <c r="I27" i="1"/>
  <c r="H27" i="1"/>
  <c r="F27" i="1"/>
  <c r="E27" i="1"/>
  <c r="G27" i="1" s="1"/>
  <c r="K25" i="1"/>
  <c r="L25" i="1" s="1"/>
  <c r="I25" i="1"/>
  <c r="H25" i="1"/>
  <c r="F25" i="1"/>
  <c r="E25" i="1"/>
  <c r="G25" i="1" s="1"/>
  <c r="I24" i="1"/>
  <c r="I23" i="1" s="1"/>
  <c r="H24" i="1"/>
  <c r="G24" i="1"/>
  <c r="F24" i="1"/>
  <c r="E24" i="1"/>
  <c r="F23" i="1"/>
  <c r="E23" i="1"/>
  <c r="K22" i="1"/>
  <c r="L22" i="1" s="1"/>
  <c r="I22" i="1"/>
  <c r="H22" i="1"/>
  <c r="F22" i="1"/>
  <c r="E22" i="1"/>
  <c r="G22" i="1" s="1"/>
  <c r="K21" i="1"/>
  <c r="L21" i="1" s="1"/>
  <c r="I21" i="1"/>
  <c r="H21" i="1"/>
  <c r="F21" i="1"/>
  <c r="E21" i="1"/>
  <c r="I20" i="1"/>
  <c r="I19" i="1" s="1"/>
  <c r="H20" i="1"/>
  <c r="G20" i="1"/>
  <c r="F20" i="1"/>
  <c r="E20" i="1"/>
  <c r="F19" i="1"/>
  <c r="E19" i="1"/>
  <c r="K15" i="1"/>
  <c r="L15" i="1" s="1"/>
  <c r="J15" i="1"/>
  <c r="G15" i="1"/>
  <c r="I17" i="1" l="1"/>
  <c r="F17" i="1"/>
  <c r="H19" i="1"/>
  <c r="K19" i="1" s="1"/>
  <c r="L19" i="1" s="1"/>
  <c r="J20" i="1"/>
  <c r="H23" i="1"/>
  <c r="J24" i="1"/>
  <c r="J25" i="1"/>
  <c r="E17" i="1"/>
  <c r="J40" i="1"/>
  <c r="J21" i="1"/>
  <c r="G19" i="1"/>
  <c r="G23" i="1"/>
  <c r="K20" i="1"/>
  <c r="L20" i="1" s="1"/>
  <c r="K24" i="1"/>
  <c r="L24" i="1" s="1"/>
  <c r="G21" i="1"/>
  <c r="K40" i="1"/>
  <c r="L40" i="1" s="1"/>
  <c r="J22" i="1"/>
  <c r="J27" i="1"/>
  <c r="K23" i="1" l="1"/>
  <c r="L23" i="1" s="1"/>
  <c r="H17" i="1"/>
  <c r="G17" i="1"/>
  <c r="J17" i="1"/>
  <c r="J23" i="1"/>
  <c r="K17" i="1"/>
  <c r="L17" i="1" s="1"/>
  <c r="J19" i="1"/>
</calcChain>
</file>

<file path=xl/sharedStrings.xml><?xml version="1.0" encoding="utf-8"?>
<sst xmlns="http://schemas.openxmlformats.org/spreadsheetml/2006/main" count="80" uniqueCount="72">
  <si>
    <t>JURISDICTION</t>
  </si>
  <si>
    <t>TOTAL HOUSING UNITS</t>
  </si>
  <si>
    <t>SINGLE-FAMILY UNITS</t>
  </si>
  <si>
    <t>TOTAL</t>
  </si>
  <si>
    <t>Table 2C.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</si>
  <si>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</si>
  <si>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</si>
  <si>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</si>
  <si>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</si>
  <si>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</si>
  <si>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</si>
  <si>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</si>
  <si>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</si>
  <si>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</si>
  <si>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</si>
  <si>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</si>
  <si>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</si>
  <si>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</si>
  <si>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</si>
  <si>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</si>
  <si>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</si>
  <si>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</si>
  <si>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</si>
  <si>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</si>
  <si>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</si>
  <si>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</si>
  <si>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</si>
  <si>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</si>
  <si>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</si>
  <si>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</si>
  <si>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</si>
  <si>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</si>
  <si>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</si>
  <si>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</si>
  <si>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</si>
  <si>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</si>
  <si>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</si>
  <si>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</si>
  <si>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</si>
  <si>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</si>
  <si>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</si>
  <si>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</si>
  <si>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</si>
  <si>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</si>
  <si>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</si>
  <si>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</si>
  <si>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</si>
  <si>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</si>
  <si>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</si>
  <si>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</si>
  <si>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</si>
  <si>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</si>
  <si>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</si>
  <si>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PREPARED BY MD DEPARTMENT OF PLANNING.  PLANNING SERVICES.</t>
  </si>
  <si>
    <t>STATE OF MARYLAND (2)</t>
  </si>
  <si>
    <t>STATE SUM OF MONTHLY REPORTING PIPs (3)</t>
  </si>
  <si>
    <t xml:space="preserve">     URBAN (7)</t>
  </si>
  <si>
    <t xml:space="preserve">     NON SUBURBAN (8)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</si>
  <si>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</si>
  <si>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</si>
  <si>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</si>
  <si>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</si>
  <si>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NEW HOUSING UNITS(1) AUTHORIZED FOR CONSTRUCTION:  YEAR TO DATE AUGUST 2019 AND 2016</t>
  </si>
  <si>
    <t>YEAR TO DATE AUGUST</t>
  </si>
  <si>
    <t>SINGLE FAMILY</t>
  </si>
  <si>
    <t>Percent Single Family</t>
  </si>
  <si>
    <t>Change</t>
  </si>
  <si>
    <t>State Percent</t>
  </si>
  <si>
    <t>County Rank</t>
  </si>
  <si>
    <t>Net</t>
  </si>
  <si>
    <t>Percent</t>
  </si>
  <si>
    <t>SOURCE:  U. S. DEPARTMENT OF COMMERCE.  BUREAU OF THE CENSUS. 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</si>
</sst>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%"/>
  </numFmts>
  <fonts count="14" x14ac:knownFonts="1">
    <font>
      <sz val="10"/>
      <name val="Arial"/>
    </font>
    <font>
      <b/>
      <sz val="10"/>
      <name val="Arial"/>
      <family val="2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i/>
      <sz val="11"/>
      <name val="Cambria"/>
      <family val="1"/>
      <scheme val="major"/>
    </font>
    <font>
      <sz val="11"/>
      <name val="Cambria"/>
      <family val="1"/>
      <scheme val="major"/>
    </font>
    <font>
      <i/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sz val="10"/>
      <name val="Arial"/>
    </font>
    <font>
      <sz val="12"/>
      <color rgb="FFFF0000"/>
      <name val="Cambria"/>
      <family val="1"/>
      <scheme val="major"/>
    </font>
    <font>
      <sz val="14"/>
      <name val="Cambria"/>
      <family val="1"/>
      <scheme val="major"/>
    </font>
    <font>
      <b/>
      <sz val="14"/>
      <name val="Cambria"/>
      <family val="1"/>
      <scheme val="major"/>
    </font>
    <font>
      <b/>
      <sz val="14"/>
      <color rgb="FFFF000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68">
    <xf numFmtId="0" fontId="0" fillId="0" borderId="0" xfId="0"/>
    <xf numFmtId="41" fontId="0" fillId="0" borderId="0" xfId="0" applyNumberFormat="1"/>
    <xf numFmtId="0" fontId="1" fillId="0" borderId="0" xfId="0" applyFont="1"/>
    <xf numFmtId="41" fontId="2" fillId="0" borderId="0" xfId="0" applyNumberFormat="1" applyFont="1"/>
    <xf numFmtId="0" fontId="2" fillId="0" borderId="0" xfId="0" applyFont="1"/>
    <xf numFmtId="0" fontId="3" fillId="0" borderId="0" xfId="0" applyFont="1"/>
    <xf numFmtId="41" fontId="2" fillId="0" borderId="11" xfId="0" applyNumberFormat="1" applyFont="1" applyBorder="1"/>
    <xf numFmtId="41" fontId="3" fillId="0" borderId="11" xfId="0" applyNumberFormat="1" applyFont="1" applyBorder="1"/>
    <xf numFmtId="41" fontId="5" fillId="0" borderId="11" xfId="0" applyNumberFormat="1" applyFont="1" applyBorder="1"/>
    <xf numFmtId="3" fontId="4" fillId="0" borderId="11" xfId="0" applyNumberFormat="1" applyFont="1" applyBorder="1"/>
    <xf numFmtId="3" fontId="6" fillId="0" borderId="11" xfId="0" applyNumberFormat="1" applyFont="1" applyBorder="1"/>
    <xf numFmtId="3" fontId="5" fillId="0" borderId="11" xfId="0" applyNumberFormat="1" applyFont="1" applyBorder="1"/>
    <xf numFmtId="41" fontId="7" fillId="0" borderId="11" xfId="0" applyNumberFormat="1" applyFont="1" applyBorder="1"/>
    <xf numFmtId="0" fontId="5" fillId="0" borderId="4" xfId="0" applyFont="1" applyBorder="1"/>
    <xf numFmtId="0" fontId="2" fillId="0" borderId="0" xfId="0" applyFont="1" applyAlignment="1">
      <alignment horizontal="center"/>
    </xf>
    <xf numFmtId="3" fontId="5" fillId="0" borderId="4" xfId="0" applyNumberFormat="1" applyFont="1" applyBorder="1"/>
    <xf numFmtId="0" fontId="8" fillId="0" borderId="4" xfId="0" applyFont="1" applyBorder="1"/>
    <xf numFmtId="0" fontId="6" fillId="0" borderId="4" xfId="0" applyFont="1" applyBorder="1"/>
    <xf numFmtId="42" fontId="5" fillId="0" borderId="4" xfId="0" applyNumberFormat="1" applyFont="1" applyBorder="1"/>
    <xf numFmtId="41" fontId="5" fillId="0" borderId="0" xfId="0" applyNumberFormat="1" applyFont="1" applyBorder="1"/>
    <xf numFmtId="0" fontId="5" fillId="0" borderId="0" xfId="0" applyFont="1" applyBorder="1"/>
    <xf numFmtId="0" fontId="5" fillId="0" borderId="0" xfId="0" applyFont="1" applyAlignment="1"/>
    <xf numFmtId="0" fontId="10" fillId="0" borderId="0" xfId="0" applyFont="1"/>
    <xf numFmtId="164" fontId="10" fillId="0" borderId="0" xfId="2" applyNumberFormat="1" applyFont="1"/>
    <xf numFmtId="164" fontId="5" fillId="0" borderId="0" xfId="2" applyNumberFormat="1" applyFont="1" applyAlignment="1"/>
    <xf numFmtId="0" fontId="11" fillId="0" borderId="0" xfId="0" applyFont="1" applyAlignment="1"/>
    <xf numFmtId="0" fontId="12" fillId="0" borderId="0" xfId="0" applyFont="1"/>
    <xf numFmtId="0" fontId="13" fillId="0" borderId="0" xfId="0" applyFont="1"/>
    <xf numFmtId="164" fontId="13" fillId="0" borderId="0" xfId="2" applyNumberFormat="1" applyFont="1"/>
    <xf numFmtId="3" fontId="13" fillId="0" borderId="0" xfId="0" applyNumberFormat="1" applyFont="1"/>
    <xf numFmtId="164" fontId="11" fillId="0" borderId="0" xfId="2" applyNumberFormat="1" applyFont="1" applyAlignment="1"/>
    <xf numFmtId="0" fontId="8" fillId="0" borderId="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/>
    </xf>
    <xf numFmtId="49" fontId="8" fillId="0" borderId="26" xfId="0" applyNumberFormat="1" applyFont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49" fontId="8" fillId="0" borderId="28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164" fontId="8" fillId="0" borderId="24" xfId="2" applyNumberFormat="1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164" fontId="8" fillId="0" borderId="25" xfId="2" applyNumberFormat="1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164" fontId="8" fillId="0" borderId="31" xfId="2" applyNumberFormat="1" applyFont="1" applyBorder="1" applyAlignment="1">
      <alignment horizontal="center" vertical="center"/>
    </xf>
    <xf numFmtId="164" fontId="8" fillId="0" borderId="30" xfId="2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64" fontId="8" fillId="0" borderId="24" xfId="2" applyNumberFormat="1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164" fontId="8" fillId="0" borderId="11" xfId="2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164" fontId="8" fillId="0" borderId="34" xfId="2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64" fontId="8" fillId="0" borderId="14" xfId="2" applyNumberFormat="1" applyFont="1" applyBorder="1" applyAlignment="1">
      <alignment horizontal="center" vertical="center"/>
    </xf>
    <xf numFmtId="164" fontId="8" fillId="0" borderId="13" xfId="2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164" fontId="8" fillId="0" borderId="12" xfId="2" applyNumberFormat="1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64" fontId="8" fillId="0" borderId="10" xfId="2" applyNumberFormat="1" applyFont="1" applyBorder="1" applyAlignment="1">
      <alignment horizontal="center" vertical="center"/>
    </xf>
    <xf numFmtId="1" fontId="8" fillId="0" borderId="10" xfId="1" applyNumberFormat="1" applyFont="1" applyBorder="1" applyAlignment="1">
      <alignment horizontal="center" vertical="center"/>
    </xf>
    <xf numFmtId="1" fontId="8" fillId="0" borderId="37" xfId="1" applyNumberFormat="1" applyFont="1" applyBorder="1" applyAlignment="1">
      <alignment horizontal="center" vertical="center"/>
    </xf>
    <xf numFmtId="1" fontId="8" fillId="0" borderId="38" xfId="1" applyNumberFormat="1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64" fontId="8" fillId="0" borderId="27" xfId="2" applyNumberFormat="1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164" fontId="8" fillId="0" borderId="28" xfId="2" applyNumberFormat="1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/>
    </xf>
    <xf numFmtId="164" fontId="8" fillId="0" borderId="27" xfId="2" applyNumberFormat="1" applyFont="1" applyBorder="1" applyAlignment="1">
      <alignment horizontal="center" vertical="center"/>
    </xf>
    <xf numFmtId="1" fontId="8" fillId="0" borderId="27" xfId="1" applyNumberFormat="1" applyFont="1" applyBorder="1" applyAlignment="1">
      <alignment horizontal="center" vertical="center"/>
    </xf>
    <xf numFmtId="1" fontId="8" fillId="0" borderId="28" xfId="1" applyNumberFormat="1" applyFont="1" applyBorder="1" applyAlignment="1">
      <alignment horizontal="center" vertical="center"/>
    </xf>
    <xf numFmtId="1" fontId="8" fillId="0" borderId="42" xfId="1" applyNumberFormat="1" applyFont="1" applyBorder="1" applyAlignment="1">
      <alignment horizontal="center" vertical="center"/>
    </xf>
    <xf numFmtId="41" fontId="8" fillId="0" borderId="0" xfId="0" applyNumberFormat="1" applyFont="1"/>
    <xf numFmtId="0" fontId="8" fillId="0" borderId="0" xfId="0" applyFont="1" applyBorder="1"/>
    <xf numFmtId="41" fontId="5" fillId="0" borderId="23" xfId="0" applyNumberFormat="1" applyFont="1" applyBorder="1"/>
    <xf numFmtId="41" fontId="5" fillId="0" borderId="24" xfId="0" applyNumberFormat="1" applyFont="1" applyBorder="1"/>
    <xf numFmtId="164" fontId="5" fillId="0" borderId="11" xfId="2" applyNumberFormat="1" applyFont="1" applyBorder="1"/>
    <xf numFmtId="164" fontId="5" fillId="0" borderId="34" xfId="2" applyNumberFormat="1" applyFont="1" applyBorder="1"/>
    <xf numFmtId="0" fontId="8" fillId="0" borderId="9" xfId="0" applyFont="1" applyBorder="1" applyAlignment="1">
      <alignment horizontal="center"/>
    </xf>
    <xf numFmtId="164" fontId="8" fillId="0" borderId="11" xfId="2" applyNumberFormat="1" applyFont="1" applyBorder="1" applyAlignment="1">
      <alignment horizontal="center"/>
    </xf>
    <xf numFmtId="0" fontId="8" fillId="0" borderId="11" xfId="0" applyNumberFormat="1" applyFont="1" applyBorder="1" applyAlignment="1">
      <alignment horizontal="center"/>
    </xf>
    <xf numFmtId="0" fontId="8" fillId="0" borderId="25" xfId="0" applyNumberFormat="1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1" fontId="8" fillId="0" borderId="17" xfId="0" applyNumberFormat="1" applyFont="1" applyBorder="1" applyAlignment="1">
      <alignment horizontal="center"/>
    </xf>
    <xf numFmtId="41" fontId="8" fillId="0" borderId="4" xfId="0" applyNumberFormat="1" applyFont="1" applyBorder="1"/>
    <xf numFmtId="41" fontId="8" fillId="0" borderId="0" xfId="0" applyNumberFormat="1" applyFont="1" applyBorder="1"/>
    <xf numFmtId="41" fontId="3" fillId="0" borderId="33" xfId="0" applyNumberFormat="1" applyFont="1" applyBorder="1"/>
    <xf numFmtId="164" fontId="8" fillId="0" borderId="11" xfId="2" applyNumberFormat="1" applyFont="1" applyBorder="1"/>
    <xf numFmtId="41" fontId="8" fillId="0" borderId="11" xfId="0" applyNumberFormat="1" applyFont="1" applyBorder="1"/>
    <xf numFmtId="164" fontId="8" fillId="0" borderId="34" xfId="2" applyNumberFormat="1" applyFont="1" applyBorder="1"/>
    <xf numFmtId="3" fontId="8" fillId="0" borderId="9" xfId="0" applyNumberFormat="1" applyFont="1" applyBorder="1"/>
    <xf numFmtId="0" fontId="8" fillId="0" borderId="34" xfId="0" applyNumberFormat="1" applyFont="1" applyBorder="1" applyAlignment="1">
      <alignment horizontal="center"/>
    </xf>
    <xf numFmtId="3" fontId="8" fillId="0" borderId="33" xfId="0" applyNumberFormat="1" applyFont="1" applyBorder="1"/>
    <xf numFmtId="1" fontId="8" fillId="0" borderId="11" xfId="2" applyNumberFormat="1" applyFont="1" applyBorder="1" applyAlignment="1">
      <alignment horizontal="center"/>
    </xf>
    <xf numFmtId="3" fontId="8" fillId="0" borderId="4" xfId="0" applyNumberFormat="1" applyFont="1" applyBorder="1"/>
    <xf numFmtId="41" fontId="5" fillId="0" borderId="33" xfId="0" applyNumberFormat="1" applyFont="1" applyBorder="1"/>
    <xf numFmtId="0" fontId="5" fillId="0" borderId="9" xfId="0" applyFont="1" applyBorder="1"/>
    <xf numFmtId="164" fontId="5" fillId="0" borderId="11" xfId="2" applyNumberFormat="1" applyFont="1" applyBorder="1" applyAlignment="1">
      <alignment horizontal="center"/>
    </xf>
    <xf numFmtId="0" fontId="5" fillId="0" borderId="11" xfId="0" applyNumberFormat="1" applyFont="1" applyBorder="1" applyAlignment="1">
      <alignment horizontal="center"/>
    </xf>
    <xf numFmtId="0" fontId="5" fillId="0" borderId="34" xfId="0" applyNumberFormat="1" applyFont="1" applyBorder="1" applyAlignment="1">
      <alignment horizontal="center"/>
    </xf>
    <xf numFmtId="0" fontId="5" fillId="0" borderId="33" xfId="0" applyFont="1" applyBorder="1"/>
    <xf numFmtId="1" fontId="5" fillId="0" borderId="11" xfId="2" applyNumberFormat="1" applyFon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3" fontId="8" fillId="0" borderId="11" xfId="0" applyNumberFormat="1" applyFont="1" applyBorder="1"/>
    <xf numFmtId="3" fontId="5" fillId="0" borderId="33" xfId="0" applyNumberFormat="1" applyFont="1" applyBorder="1"/>
    <xf numFmtId="3" fontId="5" fillId="0" borderId="9" xfId="0" applyNumberFormat="1" applyFont="1" applyBorder="1"/>
    <xf numFmtId="3" fontId="4" fillId="0" borderId="33" xfId="0" applyNumberFormat="1" applyFont="1" applyBorder="1"/>
    <xf numFmtId="41" fontId="5" fillId="0" borderId="0" xfId="0" applyNumberFormat="1" applyFont="1"/>
    <xf numFmtId="3" fontId="6" fillId="0" borderId="4" xfId="0" applyNumberFormat="1" applyFont="1" applyBorder="1"/>
    <xf numFmtId="3" fontId="6" fillId="0" borderId="33" xfId="0" applyNumberFormat="1" applyFont="1" applyBorder="1"/>
    <xf numFmtId="1" fontId="5" fillId="0" borderId="11" xfId="0" applyNumberFormat="1" applyFont="1" applyBorder="1" applyAlignment="1">
      <alignment horizontal="center"/>
    </xf>
    <xf numFmtId="1" fontId="5" fillId="0" borderId="34" xfId="0" applyNumberFormat="1" applyFont="1" applyBorder="1" applyAlignment="1">
      <alignment horizontal="center"/>
    </xf>
    <xf numFmtId="3" fontId="4" fillId="0" borderId="4" xfId="0" applyNumberFormat="1" applyFont="1" applyBorder="1"/>
    <xf numFmtId="1" fontId="8" fillId="0" borderId="11" xfId="0" applyNumberFormat="1" applyFont="1" applyBorder="1" applyAlignment="1">
      <alignment horizontal="center"/>
    </xf>
    <xf numFmtId="1" fontId="8" fillId="0" borderId="34" xfId="0" applyNumberFormat="1" applyFont="1" applyBorder="1" applyAlignment="1">
      <alignment horizontal="center"/>
    </xf>
    <xf numFmtId="0" fontId="5" fillId="0" borderId="11" xfId="0" applyFont="1" applyBorder="1"/>
    <xf numFmtId="41" fontId="5" fillId="0" borderId="34" xfId="0" applyNumberFormat="1" applyFont="1" applyBorder="1"/>
    <xf numFmtId="1" fontId="5" fillId="0" borderId="11" xfId="2" applyNumberFormat="1" applyFont="1" applyBorder="1"/>
    <xf numFmtId="41" fontId="5" fillId="0" borderId="17" xfId="0" applyNumberFormat="1" applyFont="1" applyBorder="1"/>
    <xf numFmtId="41" fontId="7" fillId="0" borderId="33" xfId="0" applyNumberFormat="1" applyFont="1" applyBorder="1"/>
    <xf numFmtId="41" fontId="5" fillId="0" borderId="9" xfId="0" applyNumberFormat="1" applyFont="1" applyBorder="1"/>
    <xf numFmtId="0" fontId="8" fillId="0" borderId="17" xfId="0" applyFont="1" applyBorder="1"/>
    <xf numFmtId="0" fontId="5" fillId="0" borderId="0" xfId="0" applyFont="1"/>
    <xf numFmtId="41" fontId="2" fillId="0" borderId="33" xfId="0" applyNumberFormat="1" applyFont="1" applyBorder="1"/>
    <xf numFmtId="0" fontId="5" fillId="0" borderId="0" xfId="0" applyFont="1" applyAlignment="1">
      <alignment horizontal="center"/>
    </xf>
    <xf numFmtId="1" fontId="5" fillId="0" borderId="9" xfId="2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0" fontId="5" fillId="0" borderId="33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1" fontId="8" fillId="0" borderId="9" xfId="2" applyNumberFormat="1" applyFont="1" applyBorder="1" applyAlignment="1">
      <alignment horizontal="center"/>
    </xf>
    <xf numFmtId="0" fontId="8" fillId="0" borderId="17" xfId="0" applyNumberFormat="1" applyFont="1" applyBorder="1" applyAlignment="1">
      <alignment horizontal="center"/>
    </xf>
    <xf numFmtId="0" fontId="8" fillId="0" borderId="33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7" xfId="0" applyFont="1" applyBorder="1"/>
    <xf numFmtId="41" fontId="5" fillId="0" borderId="6" xfId="0" applyNumberFormat="1" applyFont="1" applyBorder="1"/>
    <xf numFmtId="0" fontId="5" fillId="0" borderId="7" xfId="0" applyFont="1" applyBorder="1"/>
    <xf numFmtId="0" fontId="5" fillId="0" borderId="43" xfId="0" applyFont="1" applyBorder="1"/>
    <xf numFmtId="0" fontId="5" fillId="0" borderId="8" xfId="0" applyFont="1" applyBorder="1"/>
    <xf numFmtId="164" fontId="5" fillId="0" borderId="8" xfId="2" applyNumberFormat="1" applyFont="1" applyBorder="1"/>
    <xf numFmtId="164" fontId="5" fillId="0" borderId="44" xfId="2" applyNumberFormat="1" applyFont="1" applyBorder="1"/>
    <xf numFmtId="0" fontId="5" fillId="0" borderId="45" xfId="0" applyFont="1" applyBorder="1"/>
    <xf numFmtId="0" fontId="5" fillId="0" borderId="8" xfId="0" applyNumberFormat="1" applyFont="1" applyBorder="1" applyAlignment="1">
      <alignment horizontal="center"/>
    </xf>
    <xf numFmtId="41" fontId="5" fillId="0" borderId="44" xfId="0" applyNumberFormat="1" applyFont="1" applyBorder="1"/>
    <xf numFmtId="164" fontId="5" fillId="0" borderId="8" xfId="2" applyNumberFormat="1" applyFont="1" applyBorder="1" applyAlignment="1">
      <alignment horizontal="center"/>
    </xf>
    <xf numFmtId="0" fontId="5" fillId="0" borderId="18" xfId="0" applyFont="1" applyBorder="1"/>
    <xf numFmtId="164" fontId="5" fillId="0" borderId="0" xfId="2" applyNumberFormat="1" applyFont="1"/>
    <xf numFmtId="0" fontId="5" fillId="0" borderId="0" xfId="0" applyNumberFormat="1" applyFont="1" applyAlignment="1">
      <alignment horizontal="center"/>
    </xf>
    <xf numFmtId="164" fontId="5" fillId="0" borderId="0" xfId="2" applyNumberFormat="1" applyFont="1" applyAlignment="1">
      <alignment horizontal="center"/>
    </xf>
    <xf numFmtId="49" fontId="8" fillId="0" borderId="0" xfId="0" applyNumberFormat="1" applyFont="1"/>
    <xf numFmtId="49" fontId="5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83"/>
  <sheetViews>
    <sheetView tabSelected="1" workbookViewId="0">
      <selection activeCell="C2" sqref="C2:V82"/>
    </sheetView>
  </sheetViews>
  <sheetFormatPr defaultRowHeight="12.75" x14ac:dyDescent="0.2"/>
  <cols>
    <col min="2" max="2" width="9.28515625" style="1" customWidth="1"/>
    <col min="3" max="3" width="52.140625" style="1" bestFit="1" customWidth="1"/>
    <col min="5" max="5" width="10.42578125" bestFit="1" customWidth="1"/>
    <col min="6" max="6" width="9.5703125" bestFit="1" customWidth="1"/>
    <col min="7" max="7" width="11.140625" bestFit="1" customWidth="1"/>
    <col min="8" max="8" width="10.28515625" bestFit="1" customWidth="1"/>
    <col min="9" max="9" width="9.5703125" bestFit="1" customWidth="1"/>
    <col min="10" max="10" width="11.140625" bestFit="1" customWidth="1"/>
    <col min="11" max="11" width="7" bestFit="1" customWidth="1"/>
    <col min="12" max="12" width="11.140625" bestFit="1" customWidth="1"/>
    <col min="13" max="22" width="11.7109375" customWidth="1"/>
  </cols>
  <sheetData>
    <row r="1" spans="2:22" x14ac:dyDescent="0.2">
      <c r="B1"/>
      <c r="C1"/>
    </row>
    <row r="2" spans="2:22" ht="15.75" x14ac:dyDescent="0.25">
      <c r="B2" s="21"/>
      <c r="C2" s="5" t="s">
        <v>4</v>
      </c>
      <c r="D2" s="22"/>
      <c r="E2" s="22"/>
      <c r="F2" s="22"/>
      <c r="G2" s="23"/>
      <c r="H2" s="22"/>
      <c r="I2" s="22"/>
      <c r="J2" s="24"/>
      <c r="K2" s="21"/>
      <c r="L2" s="24"/>
      <c r="M2" s="24"/>
      <c r="N2" s="24"/>
      <c r="O2" s="21"/>
      <c r="P2" s="21"/>
      <c r="Q2" s="21"/>
      <c r="R2" s="24"/>
      <c r="S2" s="24"/>
      <c r="T2" s="24"/>
      <c r="U2" s="24"/>
      <c r="V2" s="21"/>
    </row>
    <row r="3" spans="2:22" ht="18" x14ac:dyDescent="0.25">
      <c r="B3" s="25"/>
      <c r="C3" s="26" t="s">
        <v>62</v>
      </c>
      <c r="D3" s="27"/>
      <c r="E3" s="27"/>
      <c r="F3" s="27"/>
      <c r="G3" s="28"/>
      <c r="H3" s="29"/>
      <c r="I3" s="27"/>
      <c r="J3" s="30"/>
      <c r="K3" s="25"/>
      <c r="L3" s="30"/>
      <c r="M3" s="30"/>
      <c r="N3" s="30"/>
      <c r="O3" s="25"/>
      <c r="P3" s="25"/>
      <c r="Q3" s="25"/>
      <c r="R3" s="30"/>
      <c r="S3" s="30"/>
      <c r="T3" s="30"/>
      <c r="U3" s="30"/>
      <c r="V3" s="25"/>
    </row>
    <row r="4" spans="2:22" ht="18.75" thickBot="1" x14ac:dyDescent="0.3">
      <c r="B4" s="25"/>
      <c r="C4" s="25"/>
      <c r="D4" s="25"/>
      <c r="E4" s="25"/>
      <c r="F4" s="25"/>
      <c r="G4" s="30"/>
      <c r="H4" s="25"/>
      <c r="I4" s="25"/>
      <c r="J4" s="30"/>
      <c r="K4" s="25"/>
      <c r="L4" s="30"/>
      <c r="M4" s="30"/>
      <c r="N4" s="30"/>
      <c r="O4" s="25"/>
      <c r="P4" s="25"/>
      <c r="Q4" s="25"/>
      <c r="R4" s="30"/>
      <c r="S4" s="30"/>
      <c r="T4" s="30"/>
      <c r="U4" s="30"/>
      <c r="V4" s="25"/>
    </row>
    <row r="5" spans="2:22" ht="15" thickTop="1" x14ac:dyDescent="0.2">
      <c r="B5" s="21"/>
      <c r="C5" s="31" t="s">
        <v>0</v>
      </c>
      <c r="D5" s="32"/>
      <c r="E5" s="33" t="s">
        <v>63</v>
      </c>
      <c r="F5" s="34"/>
      <c r="G5" s="34"/>
      <c r="H5" s="34"/>
      <c r="I5" s="34"/>
      <c r="J5" s="32"/>
      <c r="K5" s="34" t="s">
        <v>1</v>
      </c>
      <c r="L5" s="34"/>
      <c r="M5" s="34"/>
      <c r="N5" s="34"/>
      <c r="O5" s="34"/>
      <c r="P5" s="32"/>
      <c r="Q5" s="34" t="s">
        <v>2</v>
      </c>
      <c r="R5" s="34"/>
      <c r="S5" s="34"/>
      <c r="T5" s="34"/>
      <c r="U5" s="34"/>
      <c r="V5" s="35"/>
    </row>
    <row r="6" spans="2:22" ht="14.25" x14ac:dyDescent="0.2">
      <c r="B6" s="21"/>
      <c r="C6" s="36"/>
      <c r="D6" s="37"/>
      <c r="E6" s="38"/>
      <c r="F6" s="39"/>
      <c r="G6" s="39"/>
      <c r="H6" s="39"/>
      <c r="I6" s="39"/>
      <c r="J6" s="37"/>
      <c r="K6" s="39"/>
      <c r="L6" s="39"/>
      <c r="M6" s="39"/>
      <c r="N6" s="39"/>
      <c r="O6" s="39"/>
      <c r="P6" s="37"/>
      <c r="Q6" s="39"/>
      <c r="R6" s="39"/>
      <c r="S6" s="39"/>
      <c r="T6" s="39"/>
      <c r="U6" s="39"/>
      <c r="V6" s="40"/>
    </row>
    <row r="7" spans="2:22" ht="15" thickBot="1" x14ac:dyDescent="0.25">
      <c r="B7" s="21"/>
      <c r="C7" s="36"/>
      <c r="D7" s="37"/>
      <c r="E7" s="38"/>
      <c r="F7" s="39"/>
      <c r="G7" s="39"/>
      <c r="H7" s="39"/>
      <c r="I7" s="39"/>
      <c r="J7" s="37"/>
      <c r="K7" s="39"/>
      <c r="L7" s="39"/>
      <c r="M7" s="39"/>
      <c r="N7" s="39"/>
      <c r="O7" s="39"/>
      <c r="P7" s="37"/>
      <c r="Q7" s="39"/>
      <c r="R7" s="39"/>
      <c r="S7" s="39"/>
      <c r="T7" s="39"/>
      <c r="U7" s="39"/>
      <c r="V7" s="40"/>
    </row>
    <row r="8" spans="2:22" ht="15" customHeight="1" x14ac:dyDescent="0.2">
      <c r="B8" s="21"/>
      <c r="C8" s="36"/>
      <c r="D8" s="37"/>
      <c r="E8" s="41">
        <v>2019</v>
      </c>
      <c r="F8" s="42"/>
      <c r="G8" s="42"/>
      <c r="H8" s="42">
        <v>2016</v>
      </c>
      <c r="I8" s="42"/>
      <c r="J8" s="43"/>
      <c r="K8" s="39"/>
      <c r="L8" s="39"/>
      <c r="M8" s="39"/>
      <c r="N8" s="39"/>
      <c r="O8" s="39"/>
      <c r="P8" s="37"/>
      <c r="Q8" s="39"/>
      <c r="R8" s="39"/>
      <c r="S8" s="39"/>
      <c r="T8" s="39"/>
      <c r="U8" s="39"/>
      <c r="V8" s="40"/>
    </row>
    <row r="9" spans="2:22" ht="15" thickBot="1" x14ac:dyDescent="0.25">
      <c r="B9" s="21"/>
      <c r="C9" s="36"/>
      <c r="D9" s="37"/>
      <c r="E9" s="44"/>
      <c r="F9" s="45"/>
      <c r="G9" s="45"/>
      <c r="H9" s="45"/>
      <c r="I9" s="45"/>
      <c r="J9" s="46"/>
      <c r="K9" s="39"/>
      <c r="L9" s="39"/>
      <c r="M9" s="39"/>
      <c r="N9" s="39"/>
      <c r="O9" s="39"/>
      <c r="P9" s="37"/>
      <c r="Q9" s="39"/>
      <c r="R9" s="39"/>
      <c r="S9" s="39"/>
      <c r="T9" s="39"/>
      <c r="U9" s="39"/>
      <c r="V9" s="40"/>
    </row>
    <row r="10" spans="2:22" ht="14.25" x14ac:dyDescent="0.2">
      <c r="B10" s="21"/>
      <c r="C10" s="36"/>
      <c r="D10" s="37"/>
      <c r="E10" s="47" t="s">
        <v>3</v>
      </c>
      <c r="F10" s="48" t="s">
        <v>64</v>
      </c>
      <c r="G10" s="49" t="s">
        <v>65</v>
      </c>
      <c r="H10" s="50" t="s">
        <v>3</v>
      </c>
      <c r="I10" s="48" t="s">
        <v>64</v>
      </c>
      <c r="J10" s="51" t="s">
        <v>65</v>
      </c>
      <c r="K10" s="52" t="s">
        <v>66</v>
      </c>
      <c r="L10" s="53"/>
      <c r="M10" s="54" t="s">
        <v>67</v>
      </c>
      <c r="N10" s="55"/>
      <c r="O10" s="50" t="s">
        <v>68</v>
      </c>
      <c r="P10" s="56"/>
      <c r="Q10" s="53" t="s">
        <v>66</v>
      </c>
      <c r="R10" s="50"/>
      <c r="S10" s="57" t="s">
        <v>67</v>
      </c>
      <c r="T10" s="57"/>
      <c r="U10" s="50" t="s">
        <v>68</v>
      </c>
      <c r="V10" s="58"/>
    </row>
    <row r="11" spans="2:22" ht="14.25" x14ac:dyDescent="0.2">
      <c r="B11" s="21"/>
      <c r="C11" s="36"/>
      <c r="D11" s="37"/>
      <c r="E11" s="59"/>
      <c r="F11" s="60"/>
      <c r="G11" s="61"/>
      <c r="H11" s="62"/>
      <c r="I11" s="60"/>
      <c r="J11" s="63"/>
      <c r="K11" s="64"/>
      <c r="L11" s="65"/>
      <c r="M11" s="66"/>
      <c r="N11" s="67"/>
      <c r="O11" s="68"/>
      <c r="P11" s="69"/>
      <c r="Q11" s="65"/>
      <c r="R11" s="68"/>
      <c r="S11" s="70"/>
      <c r="T11" s="70"/>
      <c r="U11" s="68"/>
      <c r="V11" s="71"/>
    </row>
    <row r="12" spans="2:22" ht="14.25" x14ac:dyDescent="0.2">
      <c r="B12" s="21"/>
      <c r="C12" s="36"/>
      <c r="D12" s="37"/>
      <c r="E12" s="59"/>
      <c r="F12" s="60"/>
      <c r="G12" s="61"/>
      <c r="H12" s="62"/>
      <c r="I12" s="60"/>
      <c r="J12" s="63"/>
      <c r="K12" s="72" t="s">
        <v>69</v>
      </c>
      <c r="L12" s="73" t="s">
        <v>70</v>
      </c>
      <c r="M12" s="74">
        <v>2019</v>
      </c>
      <c r="N12" s="74">
        <v>2016</v>
      </c>
      <c r="O12" s="74">
        <v>2019</v>
      </c>
      <c r="P12" s="75">
        <v>2016</v>
      </c>
      <c r="Q12" s="72" t="s">
        <v>69</v>
      </c>
      <c r="R12" s="73" t="s">
        <v>70</v>
      </c>
      <c r="S12" s="74">
        <v>2019</v>
      </c>
      <c r="T12" s="74">
        <v>2016</v>
      </c>
      <c r="U12" s="74">
        <v>2019</v>
      </c>
      <c r="V12" s="76">
        <v>2016</v>
      </c>
    </row>
    <row r="13" spans="2:22" ht="15" thickBot="1" x14ac:dyDescent="0.25">
      <c r="B13" s="21"/>
      <c r="C13" s="77"/>
      <c r="D13" s="78"/>
      <c r="E13" s="79"/>
      <c r="F13" s="80"/>
      <c r="G13" s="81"/>
      <c r="H13" s="82"/>
      <c r="I13" s="80"/>
      <c r="J13" s="83"/>
      <c r="K13" s="84"/>
      <c r="L13" s="85"/>
      <c r="M13" s="86"/>
      <c r="N13" s="86"/>
      <c r="O13" s="86"/>
      <c r="P13" s="87"/>
      <c r="Q13" s="84"/>
      <c r="R13" s="85"/>
      <c r="S13" s="86"/>
      <c r="T13" s="86"/>
      <c r="U13" s="86"/>
      <c r="V13" s="88"/>
    </row>
    <row r="14" spans="2:22" ht="14.25" x14ac:dyDescent="0.2">
      <c r="B14" s="89"/>
      <c r="C14" s="16"/>
      <c r="D14" s="90"/>
      <c r="E14" s="91"/>
      <c r="F14" s="92"/>
      <c r="G14" s="93"/>
      <c r="H14" s="8"/>
      <c r="I14" s="8"/>
      <c r="J14" s="94"/>
      <c r="K14" s="95"/>
      <c r="L14" s="96"/>
      <c r="M14" s="96"/>
      <c r="N14" s="96"/>
      <c r="O14" s="97"/>
      <c r="P14" s="98"/>
      <c r="Q14" s="99"/>
      <c r="R14" s="96"/>
      <c r="S14" s="93"/>
      <c r="T14" s="96"/>
      <c r="U14" s="96"/>
      <c r="V14" s="100"/>
    </row>
    <row r="15" spans="2:22" s="2" customFormat="1" ht="15.75" x14ac:dyDescent="0.25">
      <c r="B15" s="89">
        <v>1</v>
      </c>
      <c r="C15" s="101" t="s">
        <v>54</v>
      </c>
      <c r="D15" s="102"/>
      <c r="E15" s="103">
        <v>13054</v>
      </c>
      <c r="F15" s="7">
        <v>8197</v>
      </c>
      <c r="G15" s="104">
        <f>(F15/E15)</f>
        <v>0.62793013635667227</v>
      </c>
      <c r="H15" s="105">
        <v>11311</v>
      </c>
      <c r="I15" s="105">
        <v>7586</v>
      </c>
      <c r="J15" s="106">
        <f>(I15/H15)</f>
        <v>0.67067456458314911</v>
      </c>
      <c r="K15" s="107">
        <f>(E15-H15)</f>
        <v>1743</v>
      </c>
      <c r="L15" s="104">
        <f>(K15/H15)</f>
        <v>0.15409778092122711</v>
      </c>
      <c r="M15" s="96">
        <v>1.0211201501877347</v>
      </c>
      <c r="N15" s="96">
        <v>1.0186419308357348</v>
      </c>
      <c r="O15" s="97"/>
      <c r="P15" s="108"/>
      <c r="Q15" s="109">
        <v>611</v>
      </c>
      <c r="R15" s="104">
        <v>8.0543105721065114E-2</v>
      </c>
      <c r="S15" s="96">
        <v>1.0167452245100472</v>
      </c>
      <c r="T15" s="96">
        <v>1.0280525816506301</v>
      </c>
      <c r="U15" s="110"/>
      <c r="V15" s="100"/>
    </row>
    <row r="16" spans="2:22" ht="14.25" x14ac:dyDescent="0.2">
      <c r="B16" s="89">
        <v>2</v>
      </c>
      <c r="C16" s="111"/>
      <c r="D16" s="20"/>
      <c r="E16" s="112"/>
      <c r="F16" s="8"/>
      <c r="G16" s="93"/>
      <c r="H16" s="8"/>
      <c r="I16" s="8"/>
      <c r="J16" s="94"/>
      <c r="K16" s="113"/>
      <c r="L16" s="93"/>
      <c r="M16" s="114"/>
      <c r="N16" s="114"/>
      <c r="O16" s="115"/>
      <c r="P16" s="116"/>
      <c r="Q16" s="117"/>
      <c r="R16" s="93"/>
      <c r="S16" s="114"/>
      <c r="T16" s="114"/>
      <c r="U16" s="118"/>
      <c r="V16" s="119"/>
    </row>
    <row r="17" spans="2:22" s="2" customFormat="1" ht="14.25" x14ac:dyDescent="0.2">
      <c r="B17" s="89">
        <v>3</v>
      </c>
      <c r="C17" s="16" t="s">
        <v>55</v>
      </c>
      <c r="D17" s="90"/>
      <c r="E17" s="109">
        <f>(E19+E23)</f>
        <v>12784</v>
      </c>
      <c r="F17" s="120">
        <f>(F19+F23)</f>
        <v>8062</v>
      </c>
      <c r="G17" s="104">
        <f>(F17/E17)</f>
        <v>0.63063204005006257</v>
      </c>
      <c r="H17" s="120">
        <f>(H19+H23)</f>
        <v>11104</v>
      </c>
      <c r="I17" s="120">
        <f>(I19+I23)</f>
        <v>7379</v>
      </c>
      <c r="J17" s="106">
        <f>(I17/H17)</f>
        <v>0.66453530259365989</v>
      </c>
      <c r="K17" s="107">
        <f>(E17-H17)</f>
        <v>1680</v>
      </c>
      <c r="L17" s="104">
        <f>(K17/H17)</f>
        <v>0.15129682997118155</v>
      </c>
      <c r="M17" s="96">
        <v>1</v>
      </c>
      <c r="N17" s="96">
        <v>1</v>
      </c>
      <c r="O17" s="97"/>
      <c r="P17" s="108"/>
      <c r="Q17" s="109">
        <v>683</v>
      </c>
      <c r="R17" s="104">
        <v>9.2559967475267652E-2</v>
      </c>
      <c r="S17" s="96">
        <v>1</v>
      </c>
      <c r="T17" s="96">
        <v>1</v>
      </c>
      <c r="U17" s="110"/>
      <c r="V17" s="100"/>
    </row>
    <row r="18" spans="2:22" ht="14.25" x14ac:dyDescent="0.2">
      <c r="B18" s="89">
        <v>4</v>
      </c>
      <c r="C18" s="111"/>
      <c r="D18" s="20"/>
      <c r="E18" s="121"/>
      <c r="F18" s="11"/>
      <c r="G18" s="93"/>
      <c r="H18" s="10"/>
      <c r="I18" s="10"/>
      <c r="J18" s="94"/>
      <c r="K18" s="122"/>
      <c r="L18" s="93"/>
      <c r="M18" s="114"/>
      <c r="N18" s="114"/>
      <c r="O18" s="115"/>
      <c r="P18" s="116"/>
      <c r="Q18" s="121"/>
      <c r="R18" s="93"/>
      <c r="S18" s="114"/>
      <c r="T18" s="114"/>
      <c r="U18" s="118"/>
      <c r="V18" s="119"/>
    </row>
    <row r="19" spans="2:22" s="2" customFormat="1" ht="14.25" x14ac:dyDescent="0.2">
      <c r="B19" s="89">
        <v>5</v>
      </c>
      <c r="C19" s="111" t="s">
        <v>58</v>
      </c>
      <c r="D19" s="90"/>
      <c r="E19" s="123">
        <f>(E20+E21+E22)</f>
        <v>12068</v>
      </c>
      <c r="F19" s="9">
        <f>(F20+F21+F22)</f>
        <v>7839</v>
      </c>
      <c r="G19" s="104">
        <f t="shared" ref="G19:G25" si="0">(F19/E19)</f>
        <v>0.64956910838581372</v>
      </c>
      <c r="H19" s="120">
        <f>(H20+H21+H22)</f>
        <v>10526</v>
      </c>
      <c r="I19" s="120">
        <f>(I20+I21+I22)</f>
        <v>7140</v>
      </c>
      <c r="J19" s="106">
        <f t="shared" ref="J19:J25" si="1">(I19/H19)</f>
        <v>0.67832034961048826</v>
      </c>
      <c r="K19" s="107">
        <f t="shared" ref="K19:K25" si="2">(E19-H19)</f>
        <v>1542</v>
      </c>
      <c r="L19" s="104">
        <f t="shared" ref="L19:L25" si="3">(K19/H19)</f>
        <v>0.14649439483184495</v>
      </c>
      <c r="M19" s="96">
        <v>0.94399249061326662</v>
      </c>
      <c r="N19" s="96">
        <v>0.94794668587896258</v>
      </c>
      <c r="O19" s="97"/>
      <c r="P19" s="108"/>
      <c r="Q19" s="109">
        <v>699</v>
      </c>
      <c r="R19" s="104">
        <v>9.7899159663865545E-2</v>
      </c>
      <c r="S19" s="96">
        <v>0.97233936988340364</v>
      </c>
      <c r="T19" s="96">
        <v>0.9676107873695623</v>
      </c>
      <c r="U19" s="110"/>
      <c r="V19" s="100"/>
    </row>
    <row r="20" spans="2:22" ht="14.25" x14ac:dyDescent="0.2">
      <c r="B20" s="124">
        <v>6</v>
      </c>
      <c r="C20" s="125" t="s">
        <v>59</v>
      </c>
      <c r="D20" s="20"/>
      <c r="E20" s="126">
        <f>(E28+E29+E37+E38)</f>
        <v>6716</v>
      </c>
      <c r="F20" s="10">
        <f>(F28+F29+F37+F38)</f>
        <v>3896</v>
      </c>
      <c r="G20" s="93">
        <f t="shared" si="0"/>
        <v>0.58010720667063731</v>
      </c>
      <c r="H20" s="10">
        <f>(H28+H29+H37+H38)</f>
        <v>5405</v>
      </c>
      <c r="I20" s="10">
        <f>(I28+I29+I37+I38)</f>
        <v>3788</v>
      </c>
      <c r="J20" s="94">
        <f t="shared" si="1"/>
        <v>0.70083256244218317</v>
      </c>
      <c r="K20" s="122">
        <f t="shared" si="2"/>
        <v>1311</v>
      </c>
      <c r="L20" s="93">
        <f t="shared" si="3"/>
        <v>0.24255319148936169</v>
      </c>
      <c r="M20" s="114">
        <v>0.52534418022528162</v>
      </c>
      <c r="N20" s="114">
        <v>0.4867615273775216</v>
      </c>
      <c r="O20" s="127"/>
      <c r="P20" s="128"/>
      <c r="Q20" s="121">
        <v>108</v>
      </c>
      <c r="R20" s="93">
        <v>2.8511087645195353E-2</v>
      </c>
      <c r="S20" s="114">
        <v>0.48325477548995288</v>
      </c>
      <c r="T20" s="114">
        <v>0.51334869223472013</v>
      </c>
      <c r="U20" s="118"/>
      <c r="V20" s="119"/>
    </row>
    <row r="21" spans="2:22" ht="14.25" x14ac:dyDescent="0.2">
      <c r="B21" s="89">
        <v>7</v>
      </c>
      <c r="C21" s="125" t="s">
        <v>60</v>
      </c>
      <c r="D21" s="20"/>
      <c r="E21" s="126">
        <f>(E30+E31+E32+E36+E41+E42+E43+E56+E60)</f>
        <v>5030</v>
      </c>
      <c r="F21" s="10">
        <f>(F30+F31+F32+F36+F41+F42+F43+F56+F60)</f>
        <v>3663</v>
      </c>
      <c r="G21" s="93">
        <f t="shared" si="0"/>
        <v>0.72823061630218688</v>
      </c>
      <c r="H21" s="10">
        <f>(H30+H31+H32+H36+H41+H42+H43+H56+H60)</f>
        <v>4945</v>
      </c>
      <c r="I21" s="10">
        <f>(I30+I31+I32+I36+I41+I42+I43+I56+I60)</f>
        <v>3203</v>
      </c>
      <c r="J21" s="94">
        <f t="shared" si="1"/>
        <v>0.64772497472194135</v>
      </c>
      <c r="K21" s="122">
        <f t="shared" si="2"/>
        <v>85</v>
      </c>
      <c r="L21" s="93">
        <f t="shared" si="3"/>
        <v>1.7189079878665317E-2</v>
      </c>
      <c r="M21" s="114">
        <v>0.39346057571964954</v>
      </c>
      <c r="N21" s="114">
        <v>0.44533501440922191</v>
      </c>
      <c r="O21" s="127"/>
      <c r="P21" s="128"/>
      <c r="Q21" s="121">
        <v>460</v>
      </c>
      <c r="R21" s="93">
        <v>0.14361536059943802</v>
      </c>
      <c r="S21" s="114">
        <v>0.45435375837261227</v>
      </c>
      <c r="T21" s="114">
        <v>0.43406965713511314</v>
      </c>
      <c r="U21" s="118"/>
      <c r="V21" s="119"/>
    </row>
    <row r="22" spans="2:22" ht="14.25" x14ac:dyDescent="0.2">
      <c r="B22" s="89">
        <v>8</v>
      </c>
      <c r="C22" s="125" t="s">
        <v>61</v>
      </c>
      <c r="D22" s="20"/>
      <c r="E22" s="126">
        <f>(E50+E67)</f>
        <v>322</v>
      </c>
      <c r="F22" s="10">
        <f>(F50+F67)</f>
        <v>280</v>
      </c>
      <c r="G22" s="93">
        <f t="shared" si="0"/>
        <v>0.86956521739130432</v>
      </c>
      <c r="H22" s="10">
        <f>(H50+H67)</f>
        <v>176</v>
      </c>
      <c r="I22" s="10">
        <f>(I50+I67)</f>
        <v>149</v>
      </c>
      <c r="J22" s="94">
        <f t="shared" si="1"/>
        <v>0.84659090909090906</v>
      </c>
      <c r="K22" s="122">
        <f t="shared" si="2"/>
        <v>146</v>
      </c>
      <c r="L22" s="93">
        <f t="shared" si="3"/>
        <v>0.82954545454545459</v>
      </c>
      <c r="M22" s="114">
        <v>2.5187734668335418E-2</v>
      </c>
      <c r="N22" s="114">
        <v>1.5850144092219021E-2</v>
      </c>
      <c r="O22" s="127"/>
      <c r="P22" s="128"/>
      <c r="Q22" s="121">
        <v>131</v>
      </c>
      <c r="R22" s="93">
        <v>0.87919463087248317</v>
      </c>
      <c r="S22" s="114">
        <v>3.4730836020838499E-2</v>
      </c>
      <c r="T22" s="114">
        <v>2.019243799972896E-2</v>
      </c>
      <c r="U22" s="118"/>
      <c r="V22" s="119"/>
    </row>
    <row r="23" spans="2:22" s="2" customFormat="1" ht="14.25" x14ac:dyDescent="0.2">
      <c r="B23" s="89">
        <v>9</v>
      </c>
      <c r="C23" s="129" t="s">
        <v>31</v>
      </c>
      <c r="D23" s="90"/>
      <c r="E23" s="123">
        <f>(E24+E25)</f>
        <v>716</v>
      </c>
      <c r="F23" s="9">
        <f>(F24+F25)</f>
        <v>223</v>
      </c>
      <c r="G23" s="104">
        <f t="shared" si="0"/>
        <v>0.31145251396648044</v>
      </c>
      <c r="H23" s="120">
        <f>(H24+H25)</f>
        <v>578</v>
      </c>
      <c r="I23" s="120">
        <f>(I24+I25)</f>
        <v>239</v>
      </c>
      <c r="J23" s="106">
        <f t="shared" si="1"/>
        <v>0.41349480968858132</v>
      </c>
      <c r="K23" s="107">
        <f t="shared" si="2"/>
        <v>138</v>
      </c>
      <c r="L23" s="104">
        <f t="shared" si="3"/>
        <v>0.23875432525951557</v>
      </c>
      <c r="M23" s="96">
        <v>5.600750938673342E-2</v>
      </c>
      <c r="N23" s="96">
        <v>5.2053314121037461E-2</v>
      </c>
      <c r="O23" s="130"/>
      <c r="P23" s="131"/>
      <c r="Q23" s="109">
        <v>-16</v>
      </c>
      <c r="R23" s="104">
        <v>-6.6945606694560664E-2</v>
      </c>
      <c r="S23" s="96">
        <v>2.7660630116596377E-2</v>
      </c>
      <c r="T23" s="96">
        <v>3.238921263043773E-2</v>
      </c>
      <c r="U23" s="110"/>
      <c r="V23" s="100"/>
    </row>
    <row r="24" spans="2:22" ht="14.25" x14ac:dyDescent="0.2">
      <c r="B24" s="124">
        <v>10</v>
      </c>
      <c r="C24" s="125" t="s">
        <v>56</v>
      </c>
      <c r="D24" s="20"/>
      <c r="E24" s="126">
        <f>(E33)</f>
        <v>570</v>
      </c>
      <c r="F24" s="10">
        <f>(F33)</f>
        <v>92</v>
      </c>
      <c r="G24" s="93">
        <f t="shared" si="0"/>
        <v>0.16140350877192983</v>
      </c>
      <c r="H24" s="10">
        <f>(H33)</f>
        <v>486</v>
      </c>
      <c r="I24" s="10">
        <f>(I33)</f>
        <v>158</v>
      </c>
      <c r="J24" s="94">
        <f t="shared" si="1"/>
        <v>0.32510288065843623</v>
      </c>
      <c r="K24" s="122">
        <f t="shared" si="2"/>
        <v>84</v>
      </c>
      <c r="L24" s="93">
        <f t="shared" si="3"/>
        <v>0.1728395061728395</v>
      </c>
      <c r="M24" s="114">
        <v>4.4586983729662077E-2</v>
      </c>
      <c r="N24" s="114">
        <v>4.3768011527377519E-2</v>
      </c>
      <c r="O24" s="127"/>
      <c r="P24" s="128"/>
      <c r="Q24" s="121">
        <v>-66</v>
      </c>
      <c r="R24" s="93">
        <v>-0.41772151898734178</v>
      </c>
      <c r="S24" s="114">
        <v>1.1411560406846936E-2</v>
      </c>
      <c r="T24" s="114">
        <v>2.1412115462799839E-2</v>
      </c>
      <c r="U24" s="118"/>
      <c r="V24" s="119"/>
    </row>
    <row r="25" spans="2:22" ht="14.25" x14ac:dyDescent="0.2">
      <c r="B25" s="89">
        <v>11</v>
      </c>
      <c r="C25" s="125" t="s">
        <v>57</v>
      </c>
      <c r="D25" s="20"/>
      <c r="E25" s="121">
        <f>(E49+E58+E62+E66+E69)</f>
        <v>146</v>
      </c>
      <c r="F25" s="11">
        <f>(F49+F58+F62+F66+F69)</f>
        <v>131</v>
      </c>
      <c r="G25" s="93">
        <f t="shared" si="0"/>
        <v>0.89726027397260277</v>
      </c>
      <c r="H25" s="11">
        <f>(H49+H58+H62+H66+H69)</f>
        <v>92</v>
      </c>
      <c r="I25" s="11">
        <f>(I49+I58+I62+I66+I69)</f>
        <v>81</v>
      </c>
      <c r="J25" s="94">
        <f t="shared" si="1"/>
        <v>0.88043478260869568</v>
      </c>
      <c r="K25" s="122">
        <f t="shared" si="2"/>
        <v>54</v>
      </c>
      <c r="L25" s="93">
        <f t="shared" si="3"/>
        <v>0.58695652173913049</v>
      </c>
      <c r="M25" s="114">
        <v>1.1420525657071339E-2</v>
      </c>
      <c r="N25" s="114">
        <v>8.285302593659942E-3</v>
      </c>
      <c r="O25" s="132"/>
      <c r="P25" s="133"/>
      <c r="Q25" s="121">
        <v>50</v>
      </c>
      <c r="R25" s="93">
        <v>0.61728395061728392</v>
      </c>
      <c r="S25" s="114">
        <v>1.6249069709749441E-2</v>
      </c>
      <c r="T25" s="114">
        <v>1.0977097167637891E-2</v>
      </c>
      <c r="U25" s="134"/>
      <c r="V25" s="135"/>
    </row>
    <row r="26" spans="2:22" ht="14.25" x14ac:dyDescent="0.2">
      <c r="B26" s="89">
        <v>12</v>
      </c>
      <c r="C26" s="125"/>
      <c r="D26" s="20"/>
      <c r="E26" s="136"/>
      <c r="F26" s="12"/>
      <c r="G26" s="93"/>
      <c r="H26" s="12"/>
      <c r="I26" s="12"/>
      <c r="J26" s="94"/>
      <c r="K26" s="137"/>
      <c r="L26" s="93"/>
      <c r="M26" s="93"/>
      <c r="N26" s="93"/>
      <c r="O26" s="132"/>
      <c r="P26" s="133"/>
      <c r="Q26" s="112"/>
      <c r="R26" s="93"/>
      <c r="S26" s="114"/>
      <c r="T26" s="114"/>
      <c r="U26" s="134"/>
      <c r="V26" s="135"/>
    </row>
    <row r="27" spans="2:22" ht="15.75" x14ac:dyDescent="0.25">
      <c r="B27" s="89">
        <v>14</v>
      </c>
      <c r="C27" s="16" t="s">
        <v>5</v>
      </c>
      <c r="D27" s="90"/>
      <c r="E27" s="103">
        <f>SUM(E28:E33)</f>
        <v>4583</v>
      </c>
      <c r="F27" s="7">
        <f>SUM(F28:F33)</f>
        <v>3215</v>
      </c>
      <c r="G27" s="104">
        <f t="shared" ref="G27:G33" si="4">(F27/E27)</f>
        <v>0.70150556404102116</v>
      </c>
      <c r="H27" s="105">
        <f>SUM(H28:H33)</f>
        <v>4866</v>
      </c>
      <c r="I27" s="105">
        <f>SUM(I28:I33)</f>
        <v>3193</v>
      </c>
      <c r="J27" s="106">
        <f t="shared" ref="J27:J33" si="5">(I27/H27)</f>
        <v>0.65618577887381835</v>
      </c>
      <c r="K27" s="107">
        <f t="shared" ref="K27:K38" si="6">(E27-H27)</f>
        <v>-283</v>
      </c>
      <c r="L27" s="104">
        <f t="shared" ref="L27:L38" si="7">(K27/H27)</f>
        <v>-5.8158651870119198E-2</v>
      </c>
      <c r="M27" s="96">
        <v>0.35849499374217775</v>
      </c>
      <c r="N27" s="96">
        <v>0.43822046109510088</v>
      </c>
      <c r="O27" s="130"/>
      <c r="P27" s="131"/>
      <c r="Q27" s="109">
        <v>22</v>
      </c>
      <c r="R27" s="104">
        <v>6.8900720325712492E-3</v>
      </c>
      <c r="S27" s="96">
        <v>0.39878442073927067</v>
      </c>
      <c r="T27" s="96">
        <v>0.43271445995392327</v>
      </c>
      <c r="U27" s="110"/>
      <c r="V27" s="138"/>
    </row>
    <row r="28" spans="2:22" ht="15.75" x14ac:dyDescent="0.25">
      <c r="B28" s="124">
        <v>15</v>
      </c>
      <c r="C28" s="13" t="s">
        <v>6</v>
      </c>
      <c r="D28" s="139"/>
      <c r="E28" s="140">
        <v>1879</v>
      </c>
      <c r="F28" s="6">
        <v>1291</v>
      </c>
      <c r="G28" s="93">
        <f t="shared" si="4"/>
        <v>0.68706758914316124</v>
      </c>
      <c r="H28" s="8">
        <v>1509</v>
      </c>
      <c r="I28" s="8">
        <v>1187</v>
      </c>
      <c r="J28" s="94">
        <f t="shared" si="5"/>
        <v>0.78661365142478468</v>
      </c>
      <c r="K28" s="122">
        <f t="shared" si="6"/>
        <v>370</v>
      </c>
      <c r="L28" s="93">
        <f t="shared" si="7"/>
        <v>0.24519549370444002</v>
      </c>
      <c r="M28" s="114">
        <v>0.14698060075093866</v>
      </c>
      <c r="N28" s="114">
        <v>0.13589697406340057</v>
      </c>
      <c r="O28" s="141">
        <v>2</v>
      </c>
      <c r="P28" s="116">
        <v>3</v>
      </c>
      <c r="Q28" s="121">
        <v>104</v>
      </c>
      <c r="R28" s="93">
        <v>8.7615838247683236E-2</v>
      </c>
      <c r="S28" s="114">
        <v>0.16013396179608039</v>
      </c>
      <c r="T28" s="114">
        <v>0.16086190540723674</v>
      </c>
      <c r="U28" s="142">
        <v>2</v>
      </c>
      <c r="V28" s="143">
        <v>1</v>
      </c>
    </row>
    <row r="29" spans="2:22" ht="15.75" x14ac:dyDescent="0.25">
      <c r="B29" s="89">
        <v>16</v>
      </c>
      <c r="C29" s="13" t="s">
        <v>7</v>
      </c>
      <c r="D29" s="139"/>
      <c r="E29" s="140">
        <v>746</v>
      </c>
      <c r="F29" s="6">
        <v>554</v>
      </c>
      <c r="G29" s="93">
        <f t="shared" si="4"/>
        <v>0.74262734584450407</v>
      </c>
      <c r="H29" s="8">
        <v>732</v>
      </c>
      <c r="I29" s="8">
        <v>541</v>
      </c>
      <c r="J29" s="94">
        <f t="shared" si="5"/>
        <v>0.73907103825136611</v>
      </c>
      <c r="K29" s="122">
        <f t="shared" si="6"/>
        <v>14</v>
      </c>
      <c r="L29" s="93">
        <f t="shared" si="7"/>
        <v>1.912568306010929E-2</v>
      </c>
      <c r="M29" s="114">
        <v>5.835419274092616E-2</v>
      </c>
      <c r="N29" s="114">
        <v>6.5922190201729111E-2</v>
      </c>
      <c r="O29" s="141">
        <v>5</v>
      </c>
      <c r="P29" s="116">
        <v>6</v>
      </c>
      <c r="Q29" s="121">
        <v>13</v>
      </c>
      <c r="R29" s="93">
        <v>2.4029574861367836E-2</v>
      </c>
      <c r="S29" s="114">
        <v>6.8717439841230465E-2</v>
      </c>
      <c r="T29" s="114">
        <v>7.331616750237159E-2</v>
      </c>
      <c r="U29" s="142">
        <v>4</v>
      </c>
      <c r="V29" s="143">
        <v>7</v>
      </c>
    </row>
    <row r="30" spans="2:22" ht="15.75" x14ac:dyDescent="0.25">
      <c r="B30" s="89">
        <v>17</v>
      </c>
      <c r="C30" s="13" t="s">
        <v>8</v>
      </c>
      <c r="D30" s="139"/>
      <c r="E30" s="140">
        <v>261</v>
      </c>
      <c r="F30" s="6">
        <v>249</v>
      </c>
      <c r="G30" s="93">
        <f t="shared" si="4"/>
        <v>0.95402298850574707</v>
      </c>
      <c r="H30" s="8">
        <v>166</v>
      </c>
      <c r="I30" s="8">
        <v>166</v>
      </c>
      <c r="J30" s="94">
        <f t="shared" si="5"/>
        <v>1</v>
      </c>
      <c r="K30" s="122">
        <f t="shared" si="6"/>
        <v>95</v>
      </c>
      <c r="L30" s="93">
        <f t="shared" si="7"/>
        <v>0.57228915662650603</v>
      </c>
      <c r="M30" s="114">
        <v>2.0416145181476848E-2</v>
      </c>
      <c r="N30" s="114">
        <v>1.494956772334294E-2</v>
      </c>
      <c r="O30" s="141">
        <v>12</v>
      </c>
      <c r="P30" s="116">
        <v>12</v>
      </c>
      <c r="Q30" s="121">
        <v>83</v>
      </c>
      <c r="R30" s="93">
        <v>0.5</v>
      </c>
      <c r="S30" s="114">
        <v>3.0885636318531383E-2</v>
      </c>
      <c r="T30" s="114">
        <v>2.2496273207751726E-2</v>
      </c>
      <c r="U30" s="142">
        <v>10</v>
      </c>
      <c r="V30" s="143">
        <v>11</v>
      </c>
    </row>
    <row r="31" spans="2:22" ht="15.75" x14ac:dyDescent="0.25">
      <c r="B31" s="89">
        <v>18</v>
      </c>
      <c r="C31" s="13" t="s">
        <v>9</v>
      </c>
      <c r="D31" s="139"/>
      <c r="E31" s="140">
        <v>616</v>
      </c>
      <c r="F31" s="6">
        <v>520</v>
      </c>
      <c r="G31" s="93">
        <f t="shared" si="4"/>
        <v>0.8441558441558441</v>
      </c>
      <c r="H31" s="8">
        <v>421</v>
      </c>
      <c r="I31" s="8">
        <v>413</v>
      </c>
      <c r="J31" s="94">
        <f t="shared" si="5"/>
        <v>0.98099762470308793</v>
      </c>
      <c r="K31" s="122">
        <f t="shared" si="6"/>
        <v>195</v>
      </c>
      <c r="L31" s="93">
        <f t="shared" si="7"/>
        <v>0.46318289786223277</v>
      </c>
      <c r="M31" s="114">
        <v>4.8185231539424278E-2</v>
      </c>
      <c r="N31" s="114">
        <v>3.7914265129682996E-2</v>
      </c>
      <c r="O31" s="141">
        <v>7</v>
      </c>
      <c r="P31" s="116">
        <v>10</v>
      </c>
      <c r="Q31" s="121">
        <v>107</v>
      </c>
      <c r="R31" s="93">
        <v>0.25907990314769974</v>
      </c>
      <c r="S31" s="114">
        <v>6.4500124038700077E-2</v>
      </c>
      <c r="T31" s="114">
        <v>5.5969643583141347E-2</v>
      </c>
      <c r="U31" s="142">
        <v>6</v>
      </c>
      <c r="V31" s="143">
        <v>9</v>
      </c>
    </row>
    <row r="32" spans="2:22" ht="15.75" x14ac:dyDescent="0.25">
      <c r="B32" s="89">
        <v>19</v>
      </c>
      <c r="C32" s="13" t="s">
        <v>10</v>
      </c>
      <c r="D32" s="139"/>
      <c r="E32" s="140">
        <v>511</v>
      </c>
      <c r="F32" s="6">
        <v>509</v>
      </c>
      <c r="G32" s="93">
        <f t="shared" si="4"/>
        <v>0.99608610567514677</v>
      </c>
      <c r="H32" s="8">
        <v>1552</v>
      </c>
      <c r="I32" s="8">
        <v>728</v>
      </c>
      <c r="J32" s="94">
        <f t="shared" si="5"/>
        <v>0.46907216494845361</v>
      </c>
      <c r="K32" s="122">
        <f t="shared" si="6"/>
        <v>-1041</v>
      </c>
      <c r="L32" s="93">
        <f t="shared" si="7"/>
        <v>-0.67074742268041232</v>
      </c>
      <c r="M32" s="114">
        <v>3.9971839799749685E-2</v>
      </c>
      <c r="N32" s="114">
        <v>0.13976945244956773</v>
      </c>
      <c r="O32" s="141">
        <v>9</v>
      </c>
      <c r="P32" s="116">
        <v>2</v>
      </c>
      <c r="Q32" s="121">
        <v>-219</v>
      </c>
      <c r="R32" s="93">
        <v>-0.30082417582417581</v>
      </c>
      <c r="S32" s="114">
        <v>6.3135698337881421E-2</v>
      </c>
      <c r="T32" s="114">
        <v>9.865835479062203E-2</v>
      </c>
      <c r="U32" s="142">
        <v>7</v>
      </c>
      <c r="V32" s="143">
        <v>4</v>
      </c>
    </row>
    <row r="33" spans="2:22" ht="15.75" x14ac:dyDescent="0.25">
      <c r="B33" s="89">
        <v>20</v>
      </c>
      <c r="C33" s="13" t="s">
        <v>11</v>
      </c>
      <c r="D33" s="139"/>
      <c r="E33" s="140">
        <v>570</v>
      </c>
      <c r="F33" s="6">
        <v>92</v>
      </c>
      <c r="G33" s="93">
        <f t="shared" si="4"/>
        <v>0.16140350877192983</v>
      </c>
      <c r="H33" s="8">
        <v>486</v>
      </c>
      <c r="I33" s="8">
        <v>158</v>
      </c>
      <c r="J33" s="94">
        <f t="shared" si="5"/>
        <v>0.32510288065843623</v>
      </c>
      <c r="K33" s="122">
        <f t="shared" si="6"/>
        <v>84</v>
      </c>
      <c r="L33" s="93">
        <f t="shared" si="7"/>
        <v>0.1728395061728395</v>
      </c>
      <c r="M33" s="114">
        <v>4.4586983729662077E-2</v>
      </c>
      <c r="N33" s="114">
        <v>4.3768011527377519E-2</v>
      </c>
      <c r="O33" s="141">
        <v>8</v>
      </c>
      <c r="P33" s="116">
        <v>8</v>
      </c>
      <c r="Q33" s="121">
        <v>-66</v>
      </c>
      <c r="R33" s="93">
        <v>-0.41772151898734178</v>
      </c>
      <c r="S33" s="114">
        <v>1.1411560406846936E-2</v>
      </c>
      <c r="T33" s="114">
        <v>2.1412115462799839E-2</v>
      </c>
      <c r="U33" s="142">
        <v>16</v>
      </c>
      <c r="V33" s="143">
        <v>12</v>
      </c>
    </row>
    <row r="34" spans="2:22" ht="14.25" x14ac:dyDescent="0.2">
      <c r="B34" s="89">
        <v>21</v>
      </c>
      <c r="C34" s="15"/>
      <c r="D34" s="139"/>
      <c r="E34" s="117"/>
      <c r="F34" s="132"/>
      <c r="G34" s="93"/>
      <c r="H34" s="8"/>
      <c r="I34" s="8"/>
      <c r="J34" s="94"/>
      <c r="K34" s="122"/>
      <c r="L34" s="93"/>
      <c r="M34" s="114"/>
      <c r="N34" s="114"/>
      <c r="O34" s="141"/>
      <c r="P34" s="116"/>
      <c r="Q34" s="144"/>
      <c r="R34" s="114"/>
      <c r="S34" s="114"/>
      <c r="T34" s="114"/>
      <c r="U34" s="142"/>
      <c r="V34" s="143"/>
    </row>
    <row r="35" spans="2:22" ht="15.75" x14ac:dyDescent="0.25">
      <c r="B35" s="89">
        <v>22</v>
      </c>
      <c r="C35" s="16" t="s">
        <v>12</v>
      </c>
      <c r="D35" s="145"/>
      <c r="E35" s="103">
        <f>SUM(E36:E38)</f>
        <v>5959</v>
      </c>
      <c r="F35" s="7">
        <f>SUM(F36:F38)</f>
        <v>3140</v>
      </c>
      <c r="G35" s="104">
        <f t="shared" ref="G35:G38" si="8">(F35/E35)</f>
        <v>0.52693404933713706</v>
      </c>
      <c r="H35" s="105">
        <f>SUM(H36:H38)</f>
        <v>4509</v>
      </c>
      <c r="I35" s="105">
        <f>SUM(I36:I38)</f>
        <v>2633</v>
      </c>
      <c r="J35" s="106">
        <f t="shared" ref="J35:J38" si="9">(I35/H35)</f>
        <v>0.5839432246617875</v>
      </c>
      <c r="K35" s="107">
        <f t="shared" si="6"/>
        <v>1450</v>
      </c>
      <c r="L35" s="104">
        <f t="shared" si="7"/>
        <v>0.32157906409403414</v>
      </c>
      <c r="M35" s="96">
        <v>0.46612953692115144</v>
      </c>
      <c r="N35" s="96">
        <v>0.40606988472622479</v>
      </c>
      <c r="O35" s="146"/>
      <c r="P35" s="108"/>
      <c r="Q35" s="109">
        <v>507</v>
      </c>
      <c r="R35" s="104">
        <v>0.19255601974933537</v>
      </c>
      <c r="S35" s="96">
        <v>0.38948151823368893</v>
      </c>
      <c r="T35" s="96">
        <v>0.35682341780729099</v>
      </c>
      <c r="U35" s="147"/>
      <c r="V35" s="148"/>
    </row>
    <row r="36" spans="2:22" ht="15.75" x14ac:dyDescent="0.25">
      <c r="B36" s="124">
        <v>23</v>
      </c>
      <c r="C36" s="13" t="s">
        <v>13</v>
      </c>
      <c r="D36" s="139"/>
      <c r="E36" s="140">
        <v>1868</v>
      </c>
      <c r="F36" s="6">
        <v>1089</v>
      </c>
      <c r="G36" s="93">
        <f t="shared" si="8"/>
        <v>0.58297644539614557</v>
      </c>
      <c r="H36" s="8">
        <v>1345</v>
      </c>
      <c r="I36" s="8">
        <v>573</v>
      </c>
      <c r="J36" s="94">
        <f t="shared" si="9"/>
        <v>0.42602230483271375</v>
      </c>
      <c r="K36" s="122">
        <f t="shared" si="6"/>
        <v>523</v>
      </c>
      <c r="L36" s="93">
        <f t="shared" si="7"/>
        <v>0.38884758364312266</v>
      </c>
      <c r="M36" s="114">
        <v>0.14612015018773467</v>
      </c>
      <c r="N36" s="114">
        <v>0.12112752161383285</v>
      </c>
      <c r="O36" s="141">
        <v>3</v>
      </c>
      <c r="P36" s="116">
        <v>5</v>
      </c>
      <c r="Q36" s="121">
        <v>516</v>
      </c>
      <c r="R36" s="93">
        <v>0.90052356020942403</v>
      </c>
      <c r="S36" s="114">
        <v>0.1350781443810469</v>
      </c>
      <c r="T36" s="114">
        <v>7.7652798482179153E-2</v>
      </c>
      <c r="U36" s="142">
        <v>3</v>
      </c>
      <c r="V36" s="143">
        <v>5</v>
      </c>
    </row>
    <row r="37" spans="2:22" ht="15.75" x14ac:dyDescent="0.25">
      <c r="B37" s="89">
        <v>24</v>
      </c>
      <c r="C37" s="13" t="s">
        <v>14</v>
      </c>
      <c r="D37" s="139"/>
      <c r="E37" s="140">
        <v>2534</v>
      </c>
      <c r="F37" s="6">
        <v>506</v>
      </c>
      <c r="G37" s="93">
        <f t="shared" si="8"/>
        <v>0.19968429360694553</v>
      </c>
      <c r="H37" s="8">
        <v>1700</v>
      </c>
      <c r="I37" s="8">
        <v>949</v>
      </c>
      <c r="J37" s="94">
        <f t="shared" si="9"/>
        <v>0.55823529411764705</v>
      </c>
      <c r="K37" s="122">
        <f t="shared" si="6"/>
        <v>834</v>
      </c>
      <c r="L37" s="93">
        <f t="shared" si="7"/>
        <v>0.49058823529411766</v>
      </c>
      <c r="M37" s="114">
        <v>0.19821652065081352</v>
      </c>
      <c r="N37" s="114">
        <v>0.15309798270893371</v>
      </c>
      <c r="O37" s="141">
        <v>1</v>
      </c>
      <c r="P37" s="116">
        <v>1</v>
      </c>
      <c r="Q37" s="121">
        <v>-443</v>
      </c>
      <c r="R37" s="93">
        <v>-0.46680716543730244</v>
      </c>
      <c r="S37" s="114">
        <v>6.2763582237658155E-2</v>
      </c>
      <c r="T37" s="114">
        <v>0.12860821249491802</v>
      </c>
      <c r="U37" s="142">
        <v>8</v>
      </c>
      <c r="V37" s="143">
        <v>3</v>
      </c>
    </row>
    <row r="38" spans="2:22" ht="15.75" x14ac:dyDescent="0.25">
      <c r="B38" s="89">
        <v>25</v>
      </c>
      <c r="C38" s="13" t="s">
        <v>15</v>
      </c>
      <c r="D38" s="139"/>
      <c r="E38" s="140">
        <v>1557</v>
      </c>
      <c r="F38" s="6">
        <v>1545</v>
      </c>
      <c r="G38" s="93">
        <f t="shared" si="8"/>
        <v>0.99229287090558771</v>
      </c>
      <c r="H38" s="8">
        <v>1464</v>
      </c>
      <c r="I38" s="8">
        <v>1111</v>
      </c>
      <c r="J38" s="94">
        <f t="shared" si="9"/>
        <v>0.75887978142076506</v>
      </c>
      <c r="K38" s="122">
        <f t="shared" si="6"/>
        <v>93</v>
      </c>
      <c r="L38" s="93">
        <f t="shared" si="7"/>
        <v>6.3524590163934427E-2</v>
      </c>
      <c r="M38" s="114">
        <v>0.12179286608260326</v>
      </c>
      <c r="N38" s="114">
        <v>0.13184438040345822</v>
      </c>
      <c r="O38" s="141">
        <v>4</v>
      </c>
      <c r="P38" s="116">
        <v>4</v>
      </c>
      <c r="Q38" s="121">
        <v>434</v>
      </c>
      <c r="R38" s="93">
        <v>0.39063906390639064</v>
      </c>
      <c r="S38" s="114">
        <v>0.19163979161498387</v>
      </c>
      <c r="T38" s="114">
        <v>0.15056240683019378</v>
      </c>
      <c r="U38" s="142">
        <v>1</v>
      </c>
      <c r="V38" s="143">
        <v>2</v>
      </c>
    </row>
    <row r="39" spans="2:22" ht="14.25" x14ac:dyDescent="0.2">
      <c r="B39" s="89">
        <v>26</v>
      </c>
      <c r="C39" s="15"/>
      <c r="D39" s="139"/>
      <c r="E39" s="117"/>
      <c r="F39" s="132"/>
      <c r="G39" s="93"/>
      <c r="H39" s="8"/>
      <c r="I39" s="8"/>
      <c r="J39" s="94"/>
      <c r="K39" s="122"/>
      <c r="L39" s="93"/>
      <c r="M39" s="114"/>
      <c r="N39" s="114"/>
      <c r="O39" s="141"/>
      <c r="P39" s="116"/>
      <c r="Q39" s="144"/>
      <c r="R39" s="114"/>
      <c r="S39" s="114"/>
      <c r="T39" s="114"/>
      <c r="U39" s="142"/>
      <c r="V39" s="143"/>
    </row>
    <row r="40" spans="2:22" ht="15.75" x14ac:dyDescent="0.25">
      <c r="B40" s="89">
        <v>27</v>
      </c>
      <c r="C40" s="16" t="s">
        <v>16</v>
      </c>
      <c r="D40" s="145"/>
      <c r="E40" s="103">
        <f>SUM(E41:E43)</f>
        <v>1394</v>
      </c>
      <c r="F40" s="7">
        <f>SUM(F41:F43)</f>
        <v>1000</v>
      </c>
      <c r="G40" s="104">
        <f t="shared" ref="G40:G43" si="10">(F40/E40)</f>
        <v>0.71736011477761841</v>
      </c>
      <c r="H40" s="105">
        <f>SUM(H41:H43)</f>
        <v>1254</v>
      </c>
      <c r="I40" s="105">
        <f>SUM(I41:I43)</f>
        <v>1173</v>
      </c>
      <c r="J40" s="106">
        <f t="shared" ref="J40:J43" si="11">(I40/H40)</f>
        <v>0.93540669856459335</v>
      </c>
      <c r="K40" s="107">
        <f t="shared" ref="K40:K43" si="12">(E40-H40)</f>
        <v>140</v>
      </c>
      <c r="L40" s="104">
        <f t="shared" ref="L40:L43" si="13">(K40/H40)</f>
        <v>0.11164274322169059</v>
      </c>
      <c r="M40" s="96">
        <v>0.10904255319148937</v>
      </c>
      <c r="N40" s="96">
        <v>0.11293227665706052</v>
      </c>
      <c r="O40" s="145"/>
      <c r="P40" s="108"/>
      <c r="Q40" s="109">
        <v>-173</v>
      </c>
      <c r="R40" s="104">
        <v>-0.1474850809889173</v>
      </c>
      <c r="S40" s="96">
        <v>0.12403870007442322</v>
      </c>
      <c r="T40" s="96">
        <v>0.15896462935357095</v>
      </c>
      <c r="U40" s="147"/>
      <c r="V40" s="148"/>
    </row>
    <row r="41" spans="2:22" ht="15.75" x14ac:dyDescent="0.25">
      <c r="B41" s="124">
        <v>28</v>
      </c>
      <c r="C41" s="13" t="s">
        <v>17</v>
      </c>
      <c r="D41" s="139"/>
      <c r="E41" s="140">
        <v>373</v>
      </c>
      <c r="F41" s="6">
        <v>133</v>
      </c>
      <c r="G41" s="93">
        <f t="shared" si="10"/>
        <v>0.35656836461126007</v>
      </c>
      <c r="H41" s="8">
        <v>173</v>
      </c>
      <c r="I41" s="8">
        <v>173</v>
      </c>
      <c r="J41" s="94">
        <f t="shared" si="11"/>
        <v>1</v>
      </c>
      <c r="K41" s="122">
        <f t="shared" si="12"/>
        <v>200</v>
      </c>
      <c r="L41" s="93">
        <f t="shared" si="13"/>
        <v>1.1560693641618498</v>
      </c>
      <c r="M41" s="114">
        <v>2.917709637046308E-2</v>
      </c>
      <c r="N41" s="114">
        <v>1.5579971181556195E-2</v>
      </c>
      <c r="O41" s="141">
        <v>11</v>
      </c>
      <c r="P41" s="116">
        <v>11</v>
      </c>
      <c r="Q41" s="121">
        <v>-40</v>
      </c>
      <c r="R41" s="93">
        <v>-0.23121387283236994</v>
      </c>
      <c r="S41" s="114">
        <v>1.6497147109898289E-2</v>
      </c>
      <c r="T41" s="114">
        <v>2.3444911234584632E-2</v>
      </c>
      <c r="U41" s="142">
        <v>14</v>
      </c>
      <c r="V41" s="143">
        <v>10</v>
      </c>
    </row>
    <row r="42" spans="2:22" ht="15.75" x14ac:dyDescent="0.25">
      <c r="B42" s="89">
        <v>29</v>
      </c>
      <c r="C42" s="13" t="s">
        <v>18</v>
      </c>
      <c r="D42" s="139"/>
      <c r="E42" s="140">
        <v>617</v>
      </c>
      <c r="F42" s="6">
        <v>537</v>
      </c>
      <c r="G42" s="93">
        <f t="shared" si="10"/>
        <v>0.87034035656401942</v>
      </c>
      <c r="H42" s="8">
        <v>634</v>
      </c>
      <c r="I42" s="8">
        <v>562</v>
      </c>
      <c r="J42" s="94">
        <f t="shared" si="11"/>
        <v>0.88643533123028395</v>
      </c>
      <c r="K42" s="122">
        <f t="shared" si="12"/>
        <v>-17</v>
      </c>
      <c r="L42" s="93">
        <f t="shared" si="13"/>
        <v>-2.6813880126182965E-2</v>
      </c>
      <c r="M42" s="114">
        <v>4.8263454317897372E-2</v>
      </c>
      <c r="N42" s="114">
        <v>5.7096541786743518E-2</v>
      </c>
      <c r="O42" s="141">
        <v>6</v>
      </c>
      <c r="P42" s="116">
        <v>7</v>
      </c>
      <c r="Q42" s="121">
        <v>-25</v>
      </c>
      <c r="R42" s="93">
        <v>-4.4483985765124558E-2</v>
      </c>
      <c r="S42" s="114">
        <v>6.6608781939965264E-2</v>
      </c>
      <c r="T42" s="114">
        <v>7.6162081582870314E-2</v>
      </c>
      <c r="U42" s="142">
        <v>5</v>
      </c>
      <c r="V42" s="143">
        <v>6</v>
      </c>
    </row>
    <row r="43" spans="2:22" ht="15.75" x14ac:dyDescent="0.25">
      <c r="B43" s="89">
        <v>30</v>
      </c>
      <c r="C43" s="13" t="s">
        <v>19</v>
      </c>
      <c r="D43" s="139"/>
      <c r="E43" s="140">
        <v>404</v>
      </c>
      <c r="F43" s="6">
        <v>330</v>
      </c>
      <c r="G43" s="93">
        <f t="shared" si="10"/>
        <v>0.81683168316831678</v>
      </c>
      <c r="H43" s="8">
        <v>447</v>
      </c>
      <c r="I43" s="8">
        <v>438</v>
      </c>
      <c r="J43" s="94">
        <f t="shared" si="11"/>
        <v>0.97986577181208057</v>
      </c>
      <c r="K43" s="122">
        <f t="shared" si="12"/>
        <v>-43</v>
      </c>
      <c r="L43" s="93">
        <f t="shared" si="13"/>
        <v>-9.6196868008948541E-2</v>
      </c>
      <c r="M43" s="114">
        <v>3.1602002503128911E-2</v>
      </c>
      <c r="N43" s="114">
        <v>4.0255763688760805E-2</v>
      </c>
      <c r="O43" s="141">
        <v>10</v>
      </c>
      <c r="P43" s="116">
        <v>9</v>
      </c>
      <c r="Q43" s="121">
        <v>-108</v>
      </c>
      <c r="R43" s="93">
        <v>-0.24657534246575341</v>
      </c>
      <c r="S43" s="114">
        <v>4.093277102455966E-2</v>
      </c>
      <c r="T43" s="114">
        <v>5.9357636536116004E-2</v>
      </c>
      <c r="U43" s="142">
        <v>9</v>
      </c>
      <c r="V43" s="143">
        <v>8</v>
      </c>
    </row>
    <row r="44" spans="2:22" ht="14.25" x14ac:dyDescent="0.2">
      <c r="B44" s="89">
        <v>31</v>
      </c>
      <c r="C44" s="13"/>
      <c r="D44" s="139"/>
      <c r="E44" s="117"/>
      <c r="F44" s="132"/>
      <c r="G44" s="93"/>
      <c r="H44" s="8"/>
      <c r="I44" s="8"/>
      <c r="J44" s="94"/>
      <c r="K44" s="122"/>
      <c r="L44" s="93"/>
      <c r="M44" s="114"/>
      <c r="N44" s="114"/>
      <c r="O44" s="141"/>
      <c r="P44" s="116"/>
      <c r="Q44" s="144"/>
      <c r="R44" s="114"/>
      <c r="S44" s="114"/>
      <c r="T44" s="114"/>
      <c r="U44" s="142"/>
      <c r="V44" s="143"/>
    </row>
    <row r="45" spans="2:22" ht="15.75" x14ac:dyDescent="0.25">
      <c r="B45" s="89">
        <v>32</v>
      </c>
      <c r="C45" s="16" t="s">
        <v>28</v>
      </c>
      <c r="D45" s="145"/>
      <c r="E45" s="103"/>
      <c r="F45" s="7"/>
      <c r="G45" s="104"/>
      <c r="H45" s="105"/>
      <c r="I45" s="105"/>
      <c r="J45" s="106"/>
      <c r="K45" s="107"/>
      <c r="L45" s="104"/>
      <c r="M45" s="96"/>
      <c r="N45" s="96"/>
      <c r="O45" s="146"/>
      <c r="P45" s="108"/>
      <c r="Q45" s="149"/>
      <c r="R45" s="96"/>
      <c r="S45" s="96"/>
      <c r="T45" s="96"/>
      <c r="U45" s="147"/>
      <c r="V45" s="148"/>
    </row>
    <row r="46" spans="2:22" ht="15.75" x14ac:dyDescent="0.25">
      <c r="B46" s="124">
        <v>33</v>
      </c>
      <c r="C46" s="13" t="s">
        <v>32</v>
      </c>
      <c r="D46" s="139"/>
      <c r="E46" s="140"/>
      <c r="F46" s="6"/>
      <c r="G46" s="93"/>
      <c r="H46" s="8"/>
      <c r="I46" s="8"/>
      <c r="J46" s="94"/>
      <c r="K46" s="113"/>
      <c r="L46" s="93"/>
      <c r="M46" s="93"/>
      <c r="N46" s="93"/>
      <c r="O46" s="141"/>
      <c r="P46" s="116"/>
      <c r="Q46" s="144"/>
      <c r="R46" s="114"/>
      <c r="S46" s="114"/>
      <c r="T46" s="114"/>
      <c r="U46" s="142"/>
      <c r="V46" s="143"/>
    </row>
    <row r="47" spans="2:22" ht="15.75" x14ac:dyDescent="0.25">
      <c r="B47" s="89">
        <v>34</v>
      </c>
      <c r="C47" s="17" t="s">
        <v>43</v>
      </c>
      <c r="D47" s="139"/>
      <c r="E47" s="140"/>
      <c r="F47" s="6"/>
      <c r="G47" s="93"/>
      <c r="H47" s="8"/>
      <c r="I47" s="8"/>
      <c r="J47" s="94"/>
      <c r="K47" s="122"/>
      <c r="L47" s="93"/>
      <c r="M47" s="114"/>
      <c r="N47" s="114"/>
      <c r="O47" s="141"/>
      <c r="P47" s="116"/>
      <c r="Q47" s="121"/>
      <c r="R47" s="93"/>
      <c r="S47" s="114"/>
      <c r="T47" s="114"/>
      <c r="U47" s="142"/>
      <c r="V47" s="143"/>
    </row>
    <row r="48" spans="2:22" ht="15.75" x14ac:dyDescent="0.25">
      <c r="B48" s="89">
        <v>35</v>
      </c>
      <c r="C48" s="17" t="s">
        <v>44</v>
      </c>
      <c r="D48" s="139"/>
      <c r="E48" s="140"/>
      <c r="F48" s="6"/>
      <c r="G48" s="93"/>
      <c r="H48" s="8"/>
      <c r="I48" s="8"/>
      <c r="J48" s="94"/>
      <c r="K48" s="122"/>
      <c r="L48" s="93"/>
      <c r="M48" s="114"/>
      <c r="N48" s="114"/>
      <c r="O48" s="141"/>
      <c r="P48" s="116"/>
      <c r="Q48" s="121"/>
      <c r="R48" s="93"/>
      <c r="S48" s="114"/>
      <c r="T48" s="114"/>
      <c r="U48" s="142"/>
      <c r="V48" s="143"/>
    </row>
    <row r="49" spans="2:22" ht="15.75" x14ac:dyDescent="0.25">
      <c r="B49" s="89">
        <v>36</v>
      </c>
      <c r="C49" s="13" t="s">
        <v>20</v>
      </c>
      <c r="D49" s="139"/>
      <c r="E49" s="140">
        <v>58</v>
      </c>
      <c r="F49" s="6">
        <v>58</v>
      </c>
      <c r="G49" s="93">
        <f t="shared" ref="G49:G50" si="14">(F49/E49)</f>
        <v>1</v>
      </c>
      <c r="H49" s="8">
        <v>29</v>
      </c>
      <c r="I49" s="8">
        <v>29</v>
      </c>
      <c r="J49" s="94">
        <f t="shared" ref="J49:J50" si="15">(I49/H49)</f>
        <v>1</v>
      </c>
      <c r="K49" s="122">
        <f t="shared" ref="K49:K50" si="16">(E49-H49)</f>
        <v>29</v>
      </c>
      <c r="L49" s="93">
        <f t="shared" ref="L49:L50" si="17">(K49/H49)</f>
        <v>1</v>
      </c>
      <c r="M49" s="114">
        <v>4.5369211514392988E-3</v>
      </c>
      <c r="N49" s="114">
        <v>2.6116714697406338E-3</v>
      </c>
      <c r="O49" s="141">
        <v>17</v>
      </c>
      <c r="P49" s="116">
        <v>17</v>
      </c>
      <c r="Q49" s="121">
        <v>29</v>
      </c>
      <c r="R49" s="93">
        <v>1</v>
      </c>
      <c r="S49" s="114">
        <v>7.1942446043165471E-3</v>
      </c>
      <c r="T49" s="114">
        <v>3.9300718254506031E-3</v>
      </c>
      <c r="U49" s="142">
        <v>17</v>
      </c>
      <c r="V49" s="143">
        <v>17</v>
      </c>
    </row>
    <row r="50" spans="2:22" ht="15.75" x14ac:dyDescent="0.25">
      <c r="B50" s="89">
        <v>37</v>
      </c>
      <c r="C50" s="13" t="s">
        <v>21</v>
      </c>
      <c r="D50" s="139"/>
      <c r="E50" s="140">
        <v>136</v>
      </c>
      <c r="F50" s="6">
        <v>134</v>
      </c>
      <c r="G50" s="93">
        <f t="shared" si="14"/>
        <v>0.98529411764705888</v>
      </c>
      <c r="H50" s="8">
        <v>107</v>
      </c>
      <c r="I50" s="8">
        <v>103</v>
      </c>
      <c r="J50" s="94">
        <f t="shared" si="15"/>
        <v>0.96261682242990654</v>
      </c>
      <c r="K50" s="122">
        <f t="shared" si="16"/>
        <v>29</v>
      </c>
      <c r="L50" s="93">
        <f t="shared" si="17"/>
        <v>0.27102803738317754</v>
      </c>
      <c r="M50" s="114">
        <v>1.0638297872340425E-2</v>
      </c>
      <c r="N50" s="114">
        <v>9.6361671469740642E-3</v>
      </c>
      <c r="O50" s="141">
        <v>15</v>
      </c>
      <c r="P50" s="116">
        <v>14</v>
      </c>
      <c r="Q50" s="121">
        <v>31</v>
      </c>
      <c r="R50" s="93">
        <v>0.30097087378640774</v>
      </c>
      <c r="S50" s="114">
        <v>1.6621185809972711E-2</v>
      </c>
      <c r="T50" s="114">
        <v>1.395853096625559E-2</v>
      </c>
      <c r="U50" s="142">
        <v>13</v>
      </c>
      <c r="V50" s="143">
        <v>13</v>
      </c>
    </row>
    <row r="51" spans="2:22" ht="15.75" x14ac:dyDescent="0.25">
      <c r="B51" s="89">
        <v>38</v>
      </c>
      <c r="C51" s="13"/>
      <c r="D51" s="139"/>
      <c r="E51" s="140"/>
      <c r="F51" s="6"/>
      <c r="G51" s="93"/>
      <c r="H51" s="8"/>
      <c r="I51" s="8"/>
      <c r="J51" s="94"/>
      <c r="K51" s="122"/>
      <c r="L51" s="93"/>
      <c r="M51" s="114"/>
      <c r="N51" s="114"/>
      <c r="O51" s="141"/>
      <c r="P51" s="116"/>
      <c r="Q51" s="144"/>
      <c r="R51" s="114"/>
      <c r="S51" s="114"/>
      <c r="T51" s="114"/>
      <c r="U51" s="142"/>
      <c r="V51" s="143"/>
    </row>
    <row r="52" spans="2:22" ht="15.75" x14ac:dyDescent="0.25">
      <c r="B52" s="89">
        <v>39</v>
      </c>
      <c r="C52" s="16" t="s">
        <v>29</v>
      </c>
      <c r="D52" s="145"/>
      <c r="E52" s="103"/>
      <c r="F52" s="7"/>
      <c r="G52" s="104"/>
      <c r="H52" s="105"/>
      <c r="I52" s="105"/>
      <c r="J52" s="106"/>
      <c r="K52" s="107"/>
      <c r="L52" s="104"/>
      <c r="M52" s="96"/>
      <c r="N52" s="96"/>
      <c r="O52" s="146"/>
      <c r="P52" s="108"/>
      <c r="Q52" s="149"/>
      <c r="R52" s="96"/>
      <c r="S52" s="96"/>
      <c r="T52" s="96"/>
      <c r="U52" s="147"/>
      <c r="V52" s="148"/>
    </row>
    <row r="53" spans="2:22" ht="15.75" x14ac:dyDescent="0.25">
      <c r="B53" s="124">
        <v>40</v>
      </c>
      <c r="C53" s="13" t="s">
        <v>33</v>
      </c>
      <c r="D53" s="139"/>
      <c r="E53" s="140"/>
      <c r="F53" s="6"/>
      <c r="G53" s="93"/>
      <c r="H53" s="8"/>
      <c r="I53" s="8"/>
      <c r="J53" s="94"/>
      <c r="K53" s="122"/>
      <c r="L53" s="93"/>
      <c r="M53" s="93"/>
      <c r="N53" s="93"/>
      <c r="O53" s="141"/>
      <c r="P53" s="116"/>
      <c r="Q53" s="144"/>
      <c r="R53" s="114"/>
      <c r="S53" s="114"/>
      <c r="T53" s="114"/>
      <c r="U53" s="142"/>
      <c r="V53" s="143"/>
    </row>
    <row r="54" spans="2:22" ht="15.75" x14ac:dyDescent="0.25">
      <c r="B54" s="89">
        <v>41</v>
      </c>
      <c r="C54" s="17" t="s">
        <v>45</v>
      </c>
      <c r="D54" s="139"/>
      <c r="E54" s="140"/>
      <c r="F54" s="6"/>
      <c r="G54" s="93"/>
      <c r="H54" s="8"/>
      <c r="I54" s="8"/>
      <c r="J54" s="94"/>
      <c r="K54" s="122"/>
      <c r="L54" s="93"/>
      <c r="M54" s="114"/>
      <c r="N54" s="114"/>
      <c r="O54" s="141"/>
      <c r="P54" s="116"/>
      <c r="Q54" s="121"/>
      <c r="R54" s="93"/>
      <c r="S54" s="114"/>
      <c r="T54" s="114"/>
      <c r="U54" s="142"/>
      <c r="V54" s="143"/>
    </row>
    <row r="55" spans="2:22" ht="15.75" x14ac:dyDescent="0.25">
      <c r="B55" s="89">
        <v>42</v>
      </c>
      <c r="C55" s="17" t="s">
        <v>46</v>
      </c>
      <c r="D55" s="139"/>
      <c r="E55" s="140"/>
      <c r="F55" s="6"/>
      <c r="G55" s="93"/>
      <c r="H55" s="8"/>
      <c r="I55" s="8"/>
      <c r="J55" s="94"/>
      <c r="K55" s="122"/>
      <c r="L55" s="93"/>
      <c r="M55" s="114"/>
      <c r="N55" s="114"/>
      <c r="O55" s="141"/>
      <c r="P55" s="116"/>
      <c r="Q55" s="121"/>
      <c r="R55" s="93"/>
      <c r="S55" s="114"/>
      <c r="T55" s="114"/>
      <c r="U55" s="142"/>
      <c r="V55" s="143"/>
    </row>
    <row r="56" spans="2:22" ht="15.75" x14ac:dyDescent="0.25">
      <c r="B56" s="89">
        <v>43</v>
      </c>
      <c r="C56" s="13" t="s">
        <v>22</v>
      </c>
      <c r="D56" s="139"/>
      <c r="E56" s="140">
        <v>126</v>
      </c>
      <c r="F56" s="6">
        <v>126</v>
      </c>
      <c r="G56" s="93">
        <f>(F56/E56)</f>
        <v>1</v>
      </c>
      <c r="H56" s="8">
        <v>60</v>
      </c>
      <c r="I56" s="8">
        <v>60</v>
      </c>
      <c r="J56" s="94">
        <f>(I56/H56)</f>
        <v>1</v>
      </c>
      <c r="K56" s="122">
        <f>(E56-H56)</f>
        <v>66</v>
      </c>
      <c r="L56" s="93">
        <f>(K56/H56)</f>
        <v>1.1000000000000001</v>
      </c>
      <c r="M56" s="114">
        <v>9.8560700876095114E-3</v>
      </c>
      <c r="N56" s="114">
        <v>5.4034582132564844E-3</v>
      </c>
      <c r="O56" s="141">
        <v>16</v>
      </c>
      <c r="P56" s="116">
        <v>16</v>
      </c>
      <c r="Q56" s="121">
        <v>66</v>
      </c>
      <c r="R56" s="93">
        <v>1.1000000000000001</v>
      </c>
      <c r="S56" s="114">
        <v>1.5628876209377324E-2</v>
      </c>
      <c r="T56" s="114">
        <v>8.131183087139178E-3</v>
      </c>
      <c r="U56" s="142">
        <v>15</v>
      </c>
      <c r="V56" s="143">
        <v>15</v>
      </c>
    </row>
    <row r="57" spans="2:22" ht="15.75" x14ac:dyDescent="0.25">
      <c r="B57" s="89">
        <v>44</v>
      </c>
      <c r="C57" s="13" t="s">
        <v>34</v>
      </c>
      <c r="D57" s="139"/>
      <c r="E57" s="140"/>
      <c r="F57" s="6"/>
      <c r="G57" s="93"/>
      <c r="H57" s="8"/>
      <c r="I57" s="8"/>
      <c r="J57" s="94"/>
      <c r="K57" s="122"/>
      <c r="L57" s="93"/>
      <c r="M57" s="114"/>
      <c r="N57" s="114"/>
      <c r="O57" s="141"/>
      <c r="P57" s="116"/>
      <c r="Q57" s="144"/>
      <c r="R57" s="114"/>
      <c r="S57" s="114"/>
      <c r="T57" s="114"/>
      <c r="U57" s="142"/>
      <c r="V57" s="143"/>
    </row>
    <row r="58" spans="2:22" ht="15.75" x14ac:dyDescent="0.25">
      <c r="B58" s="89">
        <v>45</v>
      </c>
      <c r="C58" s="17" t="s">
        <v>47</v>
      </c>
      <c r="D58" s="139"/>
      <c r="E58" s="140">
        <v>0</v>
      </c>
      <c r="F58" s="6">
        <v>0</v>
      </c>
      <c r="G58" s="93"/>
      <c r="H58" s="8">
        <v>0</v>
      </c>
      <c r="I58" s="8">
        <v>0</v>
      </c>
      <c r="J58" s="94"/>
      <c r="K58" s="122"/>
      <c r="L58" s="93"/>
      <c r="M58" s="114">
        <v>0</v>
      </c>
      <c r="N58" s="114">
        <v>0</v>
      </c>
      <c r="O58" s="141"/>
      <c r="P58" s="116"/>
      <c r="Q58" s="121"/>
      <c r="R58" s="93"/>
      <c r="S58" s="114">
        <v>0</v>
      </c>
      <c r="T58" s="114">
        <v>0</v>
      </c>
      <c r="U58" s="142"/>
      <c r="V58" s="143"/>
    </row>
    <row r="59" spans="2:22" ht="15.75" x14ac:dyDescent="0.25">
      <c r="B59" s="89">
        <v>46</v>
      </c>
      <c r="C59" s="17" t="s">
        <v>48</v>
      </c>
      <c r="D59" s="139"/>
      <c r="E59" s="140"/>
      <c r="F59" s="6"/>
      <c r="G59" s="93"/>
      <c r="H59" s="8"/>
      <c r="I59" s="8"/>
      <c r="J59" s="94"/>
      <c r="K59" s="122"/>
      <c r="L59" s="93"/>
      <c r="M59" s="114"/>
      <c r="N59" s="114"/>
      <c r="O59" s="141"/>
      <c r="P59" s="116"/>
      <c r="Q59" s="121"/>
      <c r="R59" s="93"/>
      <c r="S59" s="114"/>
      <c r="T59" s="114"/>
      <c r="U59" s="142"/>
      <c r="V59" s="143"/>
    </row>
    <row r="60" spans="2:22" ht="15.75" x14ac:dyDescent="0.25">
      <c r="B60" s="89">
        <v>47</v>
      </c>
      <c r="C60" s="13" t="s">
        <v>23</v>
      </c>
      <c r="D60" s="139"/>
      <c r="E60" s="140">
        <v>254</v>
      </c>
      <c r="F60" s="6">
        <v>170</v>
      </c>
      <c r="G60" s="93">
        <f>(F60/E60)</f>
        <v>0.6692913385826772</v>
      </c>
      <c r="H60" s="8">
        <v>147</v>
      </c>
      <c r="I60" s="8">
        <v>90</v>
      </c>
      <c r="J60" s="94">
        <f>(I60/H60)</f>
        <v>0.61224489795918369</v>
      </c>
      <c r="K60" s="122">
        <f>(E60-H60)</f>
        <v>107</v>
      </c>
      <c r="L60" s="93">
        <f>(K60/H60)</f>
        <v>0.72789115646258506</v>
      </c>
      <c r="M60" s="114">
        <v>1.9868585732165208E-2</v>
      </c>
      <c r="N60" s="114">
        <v>1.3238472622478386E-2</v>
      </c>
      <c r="O60" s="141">
        <v>13</v>
      </c>
      <c r="P60" s="116">
        <v>13</v>
      </c>
      <c r="Q60" s="121">
        <v>80</v>
      </c>
      <c r="R60" s="93">
        <v>0.88888888888888884</v>
      </c>
      <c r="S60" s="114">
        <v>2.1086579012651947E-2</v>
      </c>
      <c r="T60" s="114">
        <v>1.2196774630708769E-2</v>
      </c>
      <c r="U60" s="142">
        <v>11</v>
      </c>
      <c r="V60" s="143">
        <v>14</v>
      </c>
    </row>
    <row r="61" spans="2:22" ht="15.75" x14ac:dyDescent="0.25">
      <c r="B61" s="89">
        <v>48</v>
      </c>
      <c r="C61" s="13" t="s">
        <v>35</v>
      </c>
      <c r="D61" s="139"/>
      <c r="E61" s="140"/>
      <c r="F61" s="6"/>
      <c r="G61" s="93"/>
      <c r="H61" s="8"/>
      <c r="I61" s="8"/>
      <c r="J61" s="94"/>
      <c r="K61" s="122"/>
      <c r="L61" s="93"/>
      <c r="M61" s="114"/>
      <c r="N61" s="114"/>
      <c r="O61" s="141"/>
      <c r="P61" s="116"/>
      <c r="Q61" s="144"/>
      <c r="R61" s="114"/>
      <c r="S61" s="114"/>
      <c r="T61" s="114"/>
      <c r="U61" s="142"/>
      <c r="V61" s="143"/>
    </row>
    <row r="62" spans="2:22" ht="15.75" x14ac:dyDescent="0.25">
      <c r="B62" s="89">
        <v>49</v>
      </c>
      <c r="C62" s="17" t="s">
        <v>49</v>
      </c>
      <c r="D62" s="139"/>
      <c r="E62" s="140">
        <v>38</v>
      </c>
      <c r="F62" s="6">
        <v>38</v>
      </c>
      <c r="G62" s="93">
        <f>(F62/E62)</f>
        <v>1</v>
      </c>
      <c r="H62" s="8">
        <v>16</v>
      </c>
      <c r="I62" s="8">
        <v>16</v>
      </c>
      <c r="J62" s="94">
        <f>(I62/H62)</f>
        <v>1</v>
      </c>
      <c r="K62" s="122">
        <f>(E62-H62)</f>
        <v>22</v>
      </c>
      <c r="L62" s="93">
        <f>(K62/H62)</f>
        <v>1.375</v>
      </c>
      <c r="M62" s="114">
        <v>2.9724655819774719E-3</v>
      </c>
      <c r="N62" s="114">
        <v>1.440922190201729E-3</v>
      </c>
      <c r="O62" s="141"/>
      <c r="P62" s="116"/>
      <c r="Q62" s="121">
        <v>22</v>
      </c>
      <c r="R62" s="93">
        <v>1.375</v>
      </c>
      <c r="S62" s="114">
        <v>4.7134706028280826E-3</v>
      </c>
      <c r="T62" s="114">
        <v>2.1683154899037808E-3</v>
      </c>
      <c r="U62" s="142"/>
      <c r="V62" s="143"/>
    </row>
    <row r="63" spans="2:22" ht="15.75" x14ac:dyDescent="0.25">
      <c r="B63" s="89">
        <v>50</v>
      </c>
      <c r="C63" s="18"/>
      <c r="D63" s="139"/>
      <c r="E63" s="140"/>
      <c r="F63" s="6"/>
      <c r="G63" s="93"/>
      <c r="H63" s="8"/>
      <c r="I63" s="8"/>
      <c r="J63" s="94"/>
      <c r="K63" s="137"/>
      <c r="L63" s="93"/>
      <c r="M63" s="93"/>
      <c r="N63" s="93"/>
      <c r="O63" s="141"/>
      <c r="P63" s="116"/>
      <c r="Q63" s="121"/>
      <c r="R63" s="93"/>
      <c r="S63" s="114"/>
      <c r="T63" s="114"/>
      <c r="U63" s="142"/>
      <c r="V63" s="143"/>
    </row>
    <row r="64" spans="2:22" ht="15.75" x14ac:dyDescent="0.25">
      <c r="B64" s="89">
        <v>51</v>
      </c>
      <c r="C64" s="16" t="s">
        <v>30</v>
      </c>
      <c r="D64" s="145"/>
      <c r="E64" s="103"/>
      <c r="F64" s="7"/>
      <c r="G64" s="104"/>
      <c r="H64" s="105"/>
      <c r="I64" s="105"/>
      <c r="J64" s="106"/>
      <c r="K64" s="107"/>
      <c r="L64" s="104"/>
      <c r="M64" s="104"/>
      <c r="N64" s="104"/>
      <c r="O64" s="146"/>
      <c r="P64" s="108"/>
      <c r="Q64" s="149"/>
      <c r="R64" s="96"/>
      <c r="S64" s="96"/>
      <c r="T64" s="96"/>
      <c r="U64" s="147"/>
      <c r="V64" s="148"/>
    </row>
    <row r="65" spans="2:22" ht="15.75" x14ac:dyDescent="0.25">
      <c r="B65" s="124">
        <v>52</v>
      </c>
      <c r="C65" s="13" t="s">
        <v>36</v>
      </c>
      <c r="D65" s="139"/>
      <c r="E65" s="140"/>
      <c r="F65" s="6"/>
      <c r="G65" s="93"/>
      <c r="H65" s="8"/>
      <c r="I65" s="8"/>
      <c r="J65" s="94"/>
      <c r="K65" s="122"/>
      <c r="L65" s="93"/>
      <c r="M65" s="114"/>
      <c r="N65" s="114"/>
      <c r="O65" s="141"/>
      <c r="P65" s="116"/>
      <c r="Q65" s="144"/>
      <c r="R65" s="114"/>
      <c r="S65" s="114"/>
      <c r="T65" s="114"/>
      <c r="U65" s="142"/>
      <c r="V65" s="143"/>
    </row>
    <row r="66" spans="2:22" ht="15.75" x14ac:dyDescent="0.25">
      <c r="B66" s="89">
        <v>53</v>
      </c>
      <c r="C66" s="13" t="s">
        <v>50</v>
      </c>
      <c r="D66" s="139"/>
      <c r="E66" s="140">
        <v>20</v>
      </c>
      <c r="F66" s="6">
        <v>20</v>
      </c>
      <c r="G66" s="93">
        <f t="shared" ref="G66:G67" si="18">(F66/E66)</f>
        <v>1</v>
      </c>
      <c r="H66" s="8">
        <v>24</v>
      </c>
      <c r="I66" s="8">
        <v>13</v>
      </c>
      <c r="J66" s="94">
        <f t="shared" ref="J66:J67" si="19">(I66/H66)</f>
        <v>0.54166666666666663</v>
      </c>
      <c r="K66" s="122">
        <f t="shared" ref="K66:K67" si="20">(E66-H66)</f>
        <v>-4</v>
      </c>
      <c r="L66" s="93">
        <f t="shared" ref="L66:L67" si="21">(K66/H66)</f>
        <v>-0.16666666666666666</v>
      </c>
      <c r="M66" s="114">
        <v>1.5644555694618273E-3</v>
      </c>
      <c r="N66" s="114">
        <v>2.1613832853025938E-3</v>
      </c>
      <c r="O66" s="141">
        <v>18</v>
      </c>
      <c r="P66" s="116">
        <v>18</v>
      </c>
      <c r="Q66" s="121">
        <v>7</v>
      </c>
      <c r="R66" s="93">
        <v>0.53846153846153844</v>
      </c>
      <c r="S66" s="114">
        <v>2.4807740014884646E-3</v>
      </c>
      <c r="T66" s="114">
        <v>1.7617563355468221E-3</v>
      </c>
      <c r="U66" s="142">
        <v>18</v>
      </c>
      <c r="V66" s="143">
        <v>18</v>
      </c>
    </row>
    <row r="67" spans="2:22" ht="15.75" x14ac:dyDescent="0.25">
      <c r="B67" s="89">
        <v>54</v>
      </c>
      <c r="C67" s="13" t="s">
        <v>24</v>
      </c>
      <c r="D67" s="139"/>
      <c r="E67" s="140">
        <v>186</v>
      </c>
      <c r="F67" s="6">
        <v>146</v>
      </c>
      <c r="G67" s="93">
        <f t="shared" si="18"/>
        <v>0.78494623655913975</v>
      </c>
      <c r="H67" s="8">
        <v>69</v>
      </c>
      <c r="I67" s="8">
        <v>46</v>
      </c>
      <c r="J67" s="94">
        <f t="shared" si="19"/>
        <v>0.66666666666666663</v>
      </c>
      <c r="K67" s="122">
        <f t="shared" si="20"/>
        <v>117</v>
      </c>
      <c r="L67" s="93">
        <f t="shared" si="21"/>
        <v>1.6956521739130435</v>
      </c>
      <c r="M67" s="114">
        <v>1.4549436795994995E-2</v>
      </c>
      <c r="N67" s="114">
        <v>6.2139769452449565E-3</v>
      </c>
      <c r="O67" s="141">
        <v>14</v>
      </c>
      <c r="P67" s="116">
        <v>15</v>
      </c>
      <c r="Q67" s="121">
        <v>100</v>
      </c>
      <c r="R67" s="93">
        <v>2.1739130434782608</v>
      </c>
      <c r="S67" s="114">
        <v>1.8109650210865792E-2</v>
      </c>
      <c r="T67" s="114">
        <v>6.2339070334733702E-3</v>
      </c>
      <c r="U67" s="142">
        <v>12</v>
      </c>
      <c r="V67" s="143">
        <v>16</v>
      </c>
    </row>
    <row r="68" spans="2:22" ht="15.75" x14ac:dyDescent="0.25">
      <c r="B68" s="89">
        <v>55</v>
      </c>
      <c r="C68" s="13" t="s">
        <v>51</v>
      </c>
      <c r="D68" s="19"/>
      <c r="E68" s="140"/>
      <c r="F68" s="6"/>
      <c r="G68" s="93"/>
      <c r="H68" s="8"/>
      <c r="I68" s="8"/>
      <c r="J68" s="94"/>
      <c r="K68" s="122"/>
      <c r="L68" s="93"/>
      <c r="M68" s="114"/>
      <c r="N68" s="114"/>
      <c r="O68" s="150"/>
      <c r="P68" s="116"/>
      <c r="Q68" s="121"/>
      <c r="R68" s="93"/>
      <c r="S68" s="114"/>
      <c r="T68" s="114"/>
      <c r="U68" s="118"/>
      <c r="V68" s="143"/>
    </row>
    <row r="69" spans="2:22" ht="15.75" x14ac:dyDescent="0.25">
      <c r="B69" s="89">
        <v>56</v>
      </c>
      <c r="C69" s="17" t="s">
        <v>52</v>
      </c>
      <c r="D69" s="20"/>
      <c r="E69" s="140">
        <v>30</v>
      </c>
      <c r="F69" s="6">
        <v>15</v>
      </c>
      <c r="G69" s="93">
        <f>(F69/E69)</f>
        <v>0.5</v>
      </c>
      <c r="H69" s="8">
        <v>23</v>
      </c>
      <c r="I69" s="8">
        <v>23</v>
      </c>
      <c r="J69" s="94">
        <f>(I69/H69)</f>
        <v>1</v>
      </c>
      <c r="K69" s="122">
        <f>(E69-H69)</f>
        <v>7</v>
      </c>
      <c r="L69" s="93">
        <f>(K69/H69)</f>
        <v>0.30434782608695654</v>
      </c>
      <c r="M69" s="114">
        <v>2.3466833541927411E-3</v>
      </c>
      <c r="N69" s="114">
        <v>2.0713256484149855E-3</v>
      </c>
      <c r="O69" s="115"/>
      <c r="P69" s="133"/>
      <c r="Q69" s="121">
        <v>-8</v>
      </c>
      <c r="R69" s="93">
        <v>-0.34782608695652173</v>
      </c>
      <c r="S69" s="114">
        <v>1.8605805011163482E-3</v>
      </c>
      <c r="T69" s="114">
        <v>3.1169535167366851E-3</v>
      </c>
      <c r="U69" s="134"/>
      <c r="V69" s="151"/>
    </row>
    <row r="70" spans="2:22" ht="15" thickBot="1" x14ac:dyDescent="0.25">
      <c r="B70" s="139"/>
      <c r="C70" s="152"/>
      <c r="D70" s="153"/>
      <c r="E70" s="154"/>
      <c r="F70" s="155"/>
      <c r="G70" s="156"/>
      <c r="H70" s="155"/>
      <c r="I70" s="155"/>
      <c r="J70" s="157"/>
      <c r="K70" s="158"/>
      <c r="L70" s="156"/>
      <c r="M70" s="156"/>
      <c r="N70" s="156"/>
      <c r="O70" s="159"/>
      <c r="P70" s="160"/>
      <c r="Q70" s="154"/>
      <c r="R70" s="156"/>
      <c r="S70" s="161"/>
      <c r="T70" s="161"/>
      <c r="U70" s="161"/>
      <c r="V70" s="162"/>
    </row>
    <row r="71" spans="2:22" ht="15" thickTop="1" x14ac:dyDescent="0.2">
      <c r="B71" s="139"/>
      <c r="C71" s="124"/>
      <c r="D71" s="139"/>
      <c r="E71" s="139"/>
      <c r="F71" s="139"/>
      <c r="G71" s="163"/>
      <c r="H71" s="139"/>
      <c r="I71" s="139"/>
      <c r="J71" s="163"/>
      <c r="K71" s="139"/>
      <c r="L71" s="163"/>
      <c r="M71" s="163"/>
      <c r="N71" s="163"/>
      <c r="O71" s="164"/>
      <c r="P71" s="124"/>
      <c r="Q71" s="139"/>
      <c r="R71" s="163"/>
      <c r="S71" s="163"/>
      <c r="T71" s="163"/>
      <c r="U71" s="165"/>
      <c r="V71" s="139"/>
    </row>
    <row r="72" spans="2:22" ht="14.25" x14ac:dyDescent="0.2">
      <c r="B72" s="139"/>
      <c r="C72" s="166" t="s">
        <v>53</v>
      </c>
      <c r="D72" s="124"/>
      <c r="E72" s="124"/>
      <c r="F72" s="124"/>
      <c r="G72" s="163"/>
      <c r="H72" s="124"/>
      <c r="I72" s="124"/>
      <c r="J72" s="163"/>
      <c r="K72" s="124"/>
      <c r="L72" s="163"/>
      <c r="M72" s="163"/>
      <c r="N72" s="163"/>
      <c r="O72" s="164"/>
      <c r="P72" s="124"/>
      <c r="Q72" s="124"/>
      <c r="R72" s="163"/>
      <c r="S72" s="163"/>
      <c r="T72" s="163"/>
      <c r="U72" s="165"/>
      <c r="V72" s="124"/>
    </row>
    <row r="73" spans="2:22" ht="14.25" x14ac:dyDescent="0.2">
      <c r="B73" s="139"/>
      <c r="C73" s="166" t="s">
        <v>71</v>
      </c>
      <c r="D73" s="124"/>
      <c r="E73" s="124"/>
      <c r="F73" s="124"/>
      <c r="G73" s="163"/>
      <c r="H73" s="124"/>
      <c r="I73" s="124"/>
      <c r="J73" s="163"/>
      <c r="K73" s="124"/>
      <c r="L73" s="163"/>
      <c r="M73" s="163"/>
      <c r="N73" s="163"/>
      <c r="O73" s="164"/>
      <c r="P73" s="124"/>
      <c r="Q73" s="124"/>
      <c r="R73" s="163"/>
      <c r="S73" s="163"/>
      <c r="T73" s="163"/>
      <c r="U73" s="165"/>
      <c r="V73" s="124"/>
    </row>
    <row r="74" spans="2:22" ht="14.25" x14ac:dyDescent="0.2">
      <c r="B74" s="139"/>
      <c r="C74" s="167" t="s">
        <v>25</v>
      </c>
      <c r="D74" s="124"/>
      <c r="E74" s="124"/>
      <c r="F74" s="124"/>
      <c r="G74" s="163"/>
      <c r="H74" s="124"/>
      <c r="I74" s="124"/>
      <c r="J74" s="163"/>
      <c r="K74" s="124"/>
      <c r="L74" s="163"/>
      <c r="M74" s="163"/>
      <c r="N74" s="163"/>
      <c r="O74" s="164"/>
      <c r="P74" s="124"/>
      <c r="Q74" s="124"/>
      <c r="R74" s="163"/>
      <c r="S74" s="163"/>
      <c r="T74" s="163"/>
      <c r="U74" s="165"/>
      <c r="V74" s="124"/>
    </row>
    <row r="75" spans="2:22" ht="14.25" x14ac:dyDescent="0.2">
      <c r="B75" s="139"/>
      <c r="C75" s="167" t="s">
        <v>26</v>
      </c>
      <c r="D75" s="124"/>
      <c r="E75" s="124"/>
      <c r="F75" s="124"/>
      <c r="G75" s="163"/>
      <c r="H75" s="124"/>
      <c r="I75" s="124"/>
      <c r="J75" s="163"/>
      <c r="K75" s="124"/>
      <c r="L75" s="163"/>
      <c r="M75" s="163"/>
      <c r="N75" s="163"/>
      <c r="O75" s="164"/>
      <c r="P75" s="124"/>
      <c r="Q75" s="124"/>
      <c r="R75" s="163"/>
      <c r="S75" s="163"/>
      <c r="T75" s="163"/>
      <c r="U75" s="165"/>
      <c r="V75" s="124"/>
    </row>
    <row r="76" spans="2:22" ht="14.25" x14ac:dyDescent="0.2">
      <c r="B76" s="139"/>
      <c r="C76" s="167" t="s">
        <v>27</v>
      </c>
      <c r="D76" s="124"/>
      <c r="E76" s="124"/>
      <c r="F76" s="124"/>
      <c r="G76" s="163"/>
      <c r="H76" s="124"/>
      <c r="I76" s="124"/>
      <c r="J76" s="163"/>
      <c r="K76" s="124"/>
      <c r="L76" s="163"/>
      <c r="M76" s="163"/>
      <c r="N76" s="163"/>
      <c r="O76" s="164"/>
      <c r="P76" s="124"/>
      <c r="Q76" s="124"/>
      <c r="R76" s="163"/>
      <c r="S76" s="163"/>
      <c r="T76" s="163"/>
      <c r="U76" s="165"/>
      <c r="V76" s="124"/>
    </row>
    <row r="77" spans="2:22" ht="14.25" x14ac:dyDescent="0.2">
      <c r="B77" s="139"/>
      <c r="C77" s="167" t="s">
        <v>37</v>
      </c>
      <c r="D77" s="124"/>
      <c r="E77" s="124"/>
      <c r="F77" s="124"/>
      <c r="G77" s="163"/>
      <c r="H77" s="124"/>
      <c r="I77" s="124"/>
      <c r="J77" s="163"/>
      <c r="K77" s="124"/>
      <c r="L77" s="163"/>
      <c r="M77" s="163"/>
      <c r="N77" s="163"/>
      <c r="O77" s="141"/>
      <c r="P77" s="124"/>
      <c r="Q77" s="124"/>
      <c r="R77" s="163"/>
      <c r="S77" s="163"/>
      <c r="T77" s="163"/>
      <c r="U77" s="163"/>
      <c r="V77" s="124"/>
    </row>
    <row r="78" spans="2:22" ht="14.25" x14ac:dyDescent="0.2">
      <c r="B78" s="139"/>
      <c r="C78" s="167" t="s">
        <v>38</v>
      </c>
      <c r="D78" s="124"/>
      <c r="E78" s="124"/>
      <c r="F78" s="124"/>
      <c r="G78" s="163"/>
      <c r="H78" s="124"/>
      <c r="I78" s="124"/>
      <c r="J78" s="163"/>
      <c r="K78" s="124"/>
      <c r="L78" s="163"/>
      <c r="M78" s="163"/>
      <c r="N78" s="163"/>
      <c r="O78" s="141"/>
      <c r="P78" s="124"/>
      <c r="Q78" s="124"/>
      <c r="R78" s="163"/>
      <c r="S78" s="163"/>
      <c r="T78" s="163"/>
      <c r="U78" s="163"/>
      <c r="V78" s="124"/>
    </row>
    <row r="79" spans="2:22" ht="14.25" x14ac:dyDescent="0.2">
      <c r="B79" s="139"/>
      <c r="C79" s="167" t="s">
        <v>39</v>
      </c>
      <c r="D79" s="124"/>
      <c r="E79" s="124"/>
      <c r="F79" s="124"/>
      <c r="G79" s="163"/>
      <c r="H79" s="124"/>
      <c r="I79" s="124"/>
      <c r="J79" s="163"/>
      <c r="K79" s="124"/>
      <c r="L79" s="163"/>
      <c r="M79" s="163"/>
      <c r="N79" s="163"/>
      <c r="O79" s="141"/>
      <c r="P79" s="124"/>
      <c r="Q79" s="124"/>
      <c r="R79" s="163"/>
      <c r="S79" s="163"/>
      <c r="T79" s="163"/>
      <c r="U79" s="163"/>
      <c r="V79" s="124"/>
    </row>
    <row r="80" spans="2:22" ht="14.25" x14ac:dyDescent="0.2">
      <c r="B80" s="139"/>
      <c r="C80" s="139" t="s">
        <v>40</v>
      </c>
      <c r="D80" s="124"/>
      <c r="E80" s="124"/>
      <c r="F80" s="124"/>
      <c r="G80" s="163"/>
      <c r="H80" s="124"/>
      <c r="I80" s="124"/>
      <c r="J80" s="163"/>
      <c r="K80" s="124"/>
      <c r="L80" s="163"/>
      <c r="M80" s="163"/>
      <c r="N80" s="163"/>
      <c r="O80" s="141"/>
      <c r="P80" s="124"/>
      <c r="Q80" s="124"/>
      <c r="R80" s="163"/>
      <c r="S80" s="163"/>
      <c r="T80" s="163"/>
      <c r="U80" s="163"/>
      <c r="V80" s="124"/>
    </row>
    <row r="81" spans="2:22" ht="14.25" x14ac:dyDescent="0.2">
      <c r="B81" s="139"/>
      <c r="C81" s="139" t="s">
        <v>41</v>
      </c>
      <c r="D81" s="124"/>
      <c r="E81" s="124"/>
      <c r="F81" s="124"/>
      <c r="G81" s="163"/>
      <c r="H81" s="124"/>
      <c r="I81" s="124"/>
      <c r="J81" s="163"/>
      <c r="K81" s="124"/>
      <c r="L81" s="163"/>
      <c r="M81" s="163"/>
      <c r="N81" s="163"/>
      <c r="O81" s="141"/>
      <c r="P81" s="124"/>
      <c r="Q81" s="124"/>
      <c r="R81" s="163"/>
      <c r="S81" s="163"/>
      <c r="T81" s="163"/>
      <c r="U81" s="163"/>
      <c r="V81" s="124"/>
    </row>
    <row r="82" spans="2:22" ht="14.25" x14ac:dyDescent="0.2">
      <c r="B82" s="139"/>
      <c r="C82" s="139" t="s">
        <v>42</v>
      </c>
      <c r="D82" s="124"/>
      <c r="E82" s="124"/>
      <c r="F82" s="124"/>
      <c r="G82" s="163"/>
      <c r="H82" s="124"/>
      <c r="I82" s="124"/>
      <c r="J82" s="163"/>
      <c r="K82" s="124"/>
      <c r="L82" s="163"/>
      <c r="M82" s="163"/>
      <c r="N82" s="163"/>
      <c r="O82" s="141"/>
      <c r="P82" s="124"/>
      <c r="Q82" s="124"/>
      <c r="R82" s="163"/>
      <c r="S82" s="163"/>
      <c r="T82" s="163"/>
      <c r="U82" s="163"/>
      <c r="V82" s="124"/>
    </row>
    <row r="83" spans="2:22" ht="15.75" x14ac:dyDescent="0.25">
      <c r="C83" s="4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14"/>
      <c r="P83" s="3"/>
      <c r="Q83" s="3"/>
      <c r="R83" s="3"/>
      <c r="S83" s="3"/>
      <c r="T83" s="3"/>
      <c r="U83" s="4"/>
      <c r="V83" s="3"/>
    </row>
  </sheetData>
  <mergeCells count="30">
    <mergeCell ref="U12:U13"/>
    <mergeCell ref="V12:V13"/>
    <mergeCell ref="P12:P13"/>
    <mergeCell ref="Q12:Q13"/>
    <mergeCell ref="R12:R13"/>
    <mergeCell ref="S12:S13"/>
    <mergeCell ref="T12:T13"/>
    <mergeCell ref="K12:K13"/>
    <mergeCell ref="L12:L13"/>
    <mergeCell ref="M12:M13"/>
    <mergeCell ref="N12:N13"/>
    <mergeCell ref="O12:O13"/>
    <mergeCell ref="C5:D13"/>
    <mergeCell ref="E5:J7"/>
    <mergeCell ref="K5:P9"/>
    <mergeCell ref="Q5:V9"/>
    <mergeCell ref="E8:G9"/>
    <mergeCell ref="H8:J9"/>
    <mergeCell ref="E10:E13"/>
    <mergeCell ref="F10:F13"/>
    <mergeCell ref="G10:G13"/>
    <mergeCell ref="H10:H13"/>
    <mergeCell ref="I10:I13"/>
    <mergeCell ref="J10:J13"/>
    <mergeCell ref="K10:L11"/>
    <mergeCell ref="M10:N11"/>
    <mergeCell ref="O10:P11"/>
    <mergeCell ref="Q10:R11"/>
    <mergeCell ref="S10:T11"/>
    <mergeCell ref="U10:V11"/>
  </mergeCells>
  <phoneticPr fontId="0" type="noConversion"/>
  <pageMargins left="0.75" right="0.75" top="1" bottom="1" header="0.5" footer="0.5"/>
  <pageSetup scale="3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7A1AAFC-E9D7-49EA-AC0A-621C82C2AE9B}"/>
</file>

<file path=customXml/itemProps2.xml><?xml version="1.0" encoding="utf-8"?>
<ds:datastoreItem xmlns:ds="http://schemas.openxmlformats.org/officeDocument/2006/customXml" ds:itemID="{A5A45E66-6DD3-4512-9193-44E922BE8BB7}"/>
</file>

<file path=customXml/itemProps3.xml><?xml version="1.0" encoding="utf-8"?>
<ds:datastoreItem xmlns:ds="http://schemas.openxmlformats.org/officeDocument/2006/customXml" ds:itemID="{E2BC5FF6-5C46-4CC4-961E-99258D8EFB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2C</vt:lpstr>
      <vt:lpstr>'2C'!Print_Area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2019-10-09T14:15:14Z</cp:lastPrinted>
  <dcterms:created xsi:type="dcterms:W3CDTF">2003-04-24T14:06:32Z</dcterms:created>
  <dcterms:modified xsi:type="dcterms:W3CDTF">2019-10-09T14:15:31Z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