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JAN19\"/>
    </mc:Choice>
  </mc:AlternateContent>
  <xr:revisionPtr revIDLastSave="0" documentId="8_{E5208927-4CB5-4B5B-A8A1-F3011AE3A425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A1" sheetId="1" r:id="rId1"/>
  </sheets>
  <definedNames>
    <definedName name="_xlnm.Print_Area" localSheetId="0">'1A1'!$C$2:$R$82</definedName>
  </definedNames>
  <calcPr calcId="179017"/>
</workbook>
</file>

<file path=xl/calcChain.xml><?xml version="1.0" encoding="utf-8"?>
<calcChain xmlns="http://schemas.openxmlformats.org/spreadsheetml/2006/main">
  <c r="K70" i="1" l="1"/>
  <c r="K68" i="1"/>
  <c r="K63" i="1"/>
  <c r="R61" i="1"/>
  <c r="Q61" i="1"/>
  <c r="K61" i="1"/>
  <c r="K57" i="1"/>
  <c r="K51" i="1"/>
  <c r="K50" i="1"/>
  <c r="K44" i="1"/>
  <c r="K43" i="1"/>
  <c r="K42" i="1"/>
  <c r="J41" i="1"/>
  <c r="K41" i="1" s="1"/>
  <c r="I41" i="1"/>
  <c r="G41" i="1"/>
  <c r="F41" i="1"/>
  <c r="E41" i="1"/>
  <c r="R39" i="1"/>
  <c r="Q39" i="1"/>
  <c r="K39" i="1"/>
  <c r="R38" i="1"/>
  <c r="Q38" i="1"/>
  <c r="K38" i="1"/>
  <c r="R37" i="1"/>
  <c r="Q37" i="1"/>
  <c r="K37" i="1"/>
  <c r="P36" i="1"/>
  <c r="R36" i="1" s="1"/>
  <c r="O36" i="1"/>
  <c r="N36" i="1"/>
  <c r="J36" i="1"/>
  <c r="K36" i="1" s="1"/>
  <c r="I36" i="1"/>
  <c r="G36" i="1"/>
  <c r="F36" i="1"/>
  <c r="E36" i="1"/>
  <c r="K34" i="1"/>
  <c r="K33" i="1"/>
  <c r="K32" i="1"/>
  <c r="K31" i="1"/>
  <c r="R30" i="1"/>
  <c r="Q30" i="1"/>
  <c r="K30" i="1"/>
  <c r="K29" i="1"/>
  <c r="P28" i="1"/>
  <c r="R28" i="1" s="1"/>
  <c r="O28" i="1"/>
  <c r="N28" i="1"/>
  <c r="J28" i="1"/>
  <c r="K28" i="1" s="1"/>
  <c r="I28" i="1"/>
  <c r="G28" i="1"/>
  <c r="F28" i="1"/>
  <c r="E28" i="1"/>
  <c r="P25" i="1"/>
  <c r="P23" i="1" s="1"/>
  <c r="O25" i="1"/>
  <c r="N25" i="1"/>
  <c r="J25" i="1"/>
  <c r="K25" i="1" s="1"/>
  <c r="I25" i="1"/>
  <c r="G25" i="1"/>
  <c r="F25" i="1"/>
  <c r="E25" i="1"/>
  <c r="E23" i="1" s="1"/>
  <c r="P24" i="1"/>
  <c r="O24" i="1"/>
  <c r="O23" i="1" s="1"/>
  <c r="N24" i="1"/>
  <c r="J24" i="1"/>
  <c r="K24" i="1" s="1"/>
  <c r="I24" i="1"/>
  <c r="G24" i="1"/>
  <c r="F24" i="1"/>
  <c r="F23" i="1" s="1"/>
  <c r="E24" i="1"/>
  <c r="N23" i="1"/>
  <c r="J23" i="1"/>
  <c r="K23" i="1" s="1"/>
  <c r="I23" i="1"/>
  <c r="G23" i="1"/>
  <c r="P22" i="1"/>
  <c r="O22" i="1"/>
  <c r="N22" i="1"/>
  <c r="J22" i="1"/>
  <c r="K22" i="1" s="1"/>
  <c r="I22" i="1"/>
  <c r="G22" i="1"/>
  <c r="F22" i="1"/>
  <c r="E22" i="1"/>
  <c r="P21" i="1"/>
  <c r="Q21" i="1" s="1"/>
  <c r="O21" i="1"/>
  <c r="O19" i="1" s="1"/>
  <c r="O17" i="1" s="1"/>
  <c r="N21" i="1"/>
  <c r="N19" i="1" s="1"/>
  <c r="N17" i="1" s="1"/>
  <c r="J21" i="1"/>
  <c r="K21" i="1" s="1"/>
  <c r="I21" i="1"/>
  <c r="G21" i="1"/>
  <c r="F21" i="1"/>
  <c r="E21" i="1"/>
  <c r="E19" i="1" s="1"/>
  <c r="R20" i="1"/>
  <c r="Q20" i="1"/>
  <c r="P20" i="1"/>
  <c r="O20" i="1"/>
  <c r="N20" i="1"/>
  <c r="J20" i="1"/>
  <c r="K20" i="1" s="1"/>
  <c r="I20" i="1"/>
  <c r="I19" i="1" s="1"/>
  <c r="I17" i="1" s="1"/>
  <c r="G20" i="1"/>
  <c r="G19" i="1" s="1"/>
  <c r="G17" i="1" s="1"/>
  <c r="F20" i="1"/>
  <c r="F19" i="1" s="1"/>
  <c r="E20" i="1"/>
  <c r="J19" i="1"/>
  <c r="K19" i="1" s="1"/>
  <c r="R15" i="1"/>
  <c r="Q15" i="1"/>
  <c r="K15" i="1"/>
  <c r="E17" i="1" l="1"/>
  <c r="F17" i="1"/>
  <c r="P19" i="1"/>
  <c r="R21" i="1"/>
  <c r="Q28" i="1"/>
  <c r="J17" i="1"/>
  <c r="K17" i="1" s="1"/>
  <c r="Q36" i="1"/>
  <c r="P17" i="1" l="1"/>
  <c r="R19" i="1"/>
  <c r="Q19" i="1"/>
  <c r="R17" i="1" l="1"/>
  <c r="Q17" i="1"/>
</calcChain>
</file>

<file path=xl/sharedStrings.xml><?xml version="1.0" encoding="utf-8"?>
<sst xmlns="http://schemas.openxmlformats.org/spreadsheetml/2006/main" count="83" uniqueCount="75">
  <si>
    <t>Table 1A.1</t>
  </si>
  <si>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</si>
  <si>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</si>
  <si>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</si>
  <si>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</si>
  <si>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</si>
  <si>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</si>
  <si>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</si>
  <si>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</si>
  <si>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</si>
  <si>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</si>
  <si>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</si>
  <si>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</si>
  <si>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</si>
  <si>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</si>
  <si>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</si>
  <si>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</si>
  <si>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</si>
  <si>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</si>
  <si>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</si>
  <si>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</si>
  <si>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</si>
  <si>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</si>
  <si>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</si>
  <si>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</si>
  <si>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</si>
  <si>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</si>
  <si>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</si>
  <si>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</si>
  <si>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</si>
  <si>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</si>
  <si>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</si>
  <si>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</si>
  <si>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</si>
  <si>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</si>
  <si>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</si>
  <si>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</si>
  <si>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</si>
  <si>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</si>
  <si>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</si>
  <si>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</si>
  <si>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</si>
  <si>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</si>
  <si>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</si>
  <si>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</si>
  <si>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</si>
  <si>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</si>
  <si>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</si>
  <si>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</si>
  <si>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</si>
  <si>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</si>
  <si>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</si>
  <si>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</si>
  <si>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</si>
  <si>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</si>
  <si>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</si>
  <si>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</si>
  <si>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</si>
  <si>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</si>
  <si>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</si>
  <si>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</si>
  <si>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</si>
  <si>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</si>
  <si>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CONSTRUCTION AND VALUE :  JANUARY 2019</t>
  </si>
  <si>
    <t>NEW HOUSING CONSTRUCTION</t>
  </si>
  <si>
    <t>ALL NEW CONSTRUCTION(1)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</si>
  <si>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</si>
  <si>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</si>
  <si>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</si>
  <si>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</si>
  <si>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</si>
  <si>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</si>
  <si>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</si>
  <si>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</si>
  <si>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>PREPARED BY MD DEPARTMENT OF PLANNING.  PLANNING SERVICES.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</si>
</sst>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7" tint="-0.249977111117893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i/>
      <u/>
      <sz val="12"/>
      <color theme="5"/>
      <name val="Cambria"/>
      <family val="1"/>
      <scheme val="major"/>
    </font>
    <font>
      <b/>
      <i/>
      <sz val="12"/>
      <name val="Cambria"/>
      <family val="1"/>
      <scheme val="major"/>
    </font>
    <font>
      <i/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6"/>
      <name val="Cambria"/>
      <family val="1"/>
      <scheme val="major"/>
    </font>
    <font>
      <b/>
      <u val="singleAccounting"/>
      <sz val="12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84">
    <xf numFmtId="0" fontId="0" fillId="0" borderId="0" xfId="0"/>
    <xf numFmtId="41" fontId="0" fillId="0" borderId="0" xfId="0" applyNumberFormat="1"/>
    <xf numFmtId="0" fontId="1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Fill="1"/>
    <xf numFmtId="3" fontId="1" fillId="0" borderId="0" xfId="0" applyNumberFormat="1" applyFont="1"/>
    <xf numFmtId="0" fontId="7" fillId="0" borderId="0" xfId="0" applyFont="1"/>
    <xf numFmtId="41" fontId="7" fillId="0" borderId="0" xfId="1" applyNumberFormat="1" applyFont="1"/>
    <xf numFmtId="42" fontId="7" fillId="0" borderId="0" xfId="2" applyNumberFormat="1" applyFont="1"/>
    <xf numFmtId="41" fontId="8" fillId="0" borderId="0" xfId="0" applyNumberFormat="1" applyFont="1"/>
    <xf numFmtId="41" fontId="8" fillId="0" borderId="0" xfId="1" applyNumberFormat="1" applyFont="1"/>
    <xf numFmtId="42" fontId="8" fillId="0" borderId="0" xfId="2" applyNumberFormat="1" applyFont="1"/>
    <xf numFmtId="41" fontId="8" fillId="0" borderId="0" xfId="0" applyNumberFormat="1" applyFont="1" applyAlignment="1">
      <alignment horizontal="center"/>
    </xf>
    <xf numFmtId="0" fontId="8" fillId="0" borderId="0" xfId="0" applyFont="1"/>
    <xf numFmtId="41" fontId="7" fillId="0" borderId="0" xfId="0" applyNumberFormat="1" applyFont="1" applyAlignment="1">
      <alignment horizontal="center"/>
    </xf>
    <xf numFmtId="41" fontId="7" fillId="0" borderId="0" xfId="0" applyNumberFormat="1" applyFont="1"/>
    <xf numFmtId="0" fontId="7" fillId="0" borderId="0" xfId="0" applyFont="1" applyBorder="1"/>
    <xf numFmtId="0" fontId="11" fillId="0" borderId="0" xfId="0" applyFont="1"/>
    <xf numFmtId="49" fontId="7" fillId="0" borderId="0" xfId="0" applyNumberFormat="1" applyFont="1"/>
    <xf numFmtId="49" fontId="8" fillId="0" borderId="0" xfId="0" applyNumberFormat="1" applyFont="1"/>
    <xf numFmtId="0" fontId="8" fillId="0" borderId="2" xfId="0" applyFont="1" applyBorder="1"/>
    <xf numFmtId="0" fontId="9" fillId="0" borderId="3" xfId="0" applyFont="1" applyBorder="1"/>
    <xf numFmtId="41" fontId="8" fillId="0" borderId="3" xfId="0" applyNumberFormat="1" applyFont="1" applyBorder="1"/>
    <xf numFmtId="41" fontId="8" fillId="0" borderId="3" xfId="1" applyNumberFormat="1" applyFont="1" applyBorder="1"/>
    <xf numFmtId="42" fontId="8" fillId="0" borderId="3" xfId="1" applyNumberFormat="1" applyFont="1" applyBorder="1"/>
    <xf numFmtId="41" fontId="8" fillId="0" borderId="3" xfId="2" applyNumberFormat="1" applyFont="1" applyBorder="1"/>
    <xf numFmtId="42" fontId="8" fillId="0" borderId="3" xfId="2" applyNumberFormat="1" applyFont="1" applyBorder="1"/>
    <xf numFmtId="41" fontId="8" fillId="0" borderId="3" xfId="0" applyNumberFormat="1" applyFont="1" applyBorder="1" applyAlignment="1">
      <alignment horizontal="center"/>
    </xf>
    <xf numFmtId="42" fontId="8" fillId="0" borderId="4" xfId="2" applyNumberFormat="1" applyFont="1" applyBorder="1"/>
    <xf numFmtId="0" fontId="8" fillId="0" borderId="5" xfId="0" applyFont="1" applyBorder="1"/>
    <xf numFmtId="0" fontId="8" fillId="0" borderId="0" xfId="0" applyFont="1" applyBorder="1"/>
    <xf numFmtId="41" fontId="8" fillId="0" borderId="0" xfId="0" applyNumberFormat="1" applyFont="1" applyBorder="1"/>
    <xf numFmtId="41" fontId="7" fillId="0" borderId="0" xfId="2" applyNumberFormat="1" applyFont="1" applyBorder="1" applyAlignment="1">
      <alignment horizontal="centerContinuous"/>
    </xf>
    <xf numFmtId="42" fontId="7" fillId="0" borderId="0" xfId="2" applyNumberFormat="1" applyFont="1" applyBorder="1" applyAlignment="1">
      <alignment horizontal="centerContinuous"/>
    </xf>
    <xf numFmtId="41" fontId="7" fillId="0" borderId="0" xfId="0" applyNumberFormat="1" applyFont="1" applyBorder="1" applyAlignment="1">
      <alignment horizontal="center"/>
    </xf>
    <xf numFmtId="41" fontId="8" fillId="0" borderId="0" xfId="1" applyNumberFormat="1" applyFont="1" applyBorder="1" applyAlignment="1">
      <alignment horizontal="centerContinuous"/>
    </xf>
    <xf numFmtId="42" fontId="8" fillId="0" borderId="0" xfId="1" applyNumberFormat="1" applyFont="1" applyBorder="1" applyAlignment="1">
      <alignment horizontal="centerContinuous"/>
    </xf>
    <xf numFmtId="41" fontId="8" fillId="0" borderId="0" xfId="2" applyNumberFormat="1" applyFont="1" applyBorder="1" applyAlignment="1">
      <alignment horizontal="centerContinuous"/>
    </xf>
    <xf numFmtId="42" fontId="8" fillId="0" borderId="0" xfId="1" applyNumberFormat="1" applyFont="1" applyBorder="1"/>
    <xf numFmtId="42" fontId="8" fillId="0" borderId="0" xfId="2" applyNumberFormat="1" applyFont="1" applyBorder="1"/>
    <xf numFmtId="41" fontId="8" fillId="0" borderId="0" xfId="2" applyNumberFormat="1" applyFont="1" applyBorder="1"/>
    <xf numFmtId="41" fontId="8" fillId="0" borderId="0" xfId="0" applyNumberFormat="1" applyFont="1" applyBorder="1" applyAlignment="1">
      <alignment horizontal="center"/>
    </xf>
    <xf numFmtId="41" fontId="8" fillId="0" borderId="0" xfId="1" applyNumberFormat="1" applyFont="1" applyBorder="1"/>
    <xf numFmtId="42" fontId="8" fillId="0" borderId="6" xfId="2" applyNumberFormat="1" applyFont="1" applyBorder="1"/>
    <xf numFmtId="41" fontId="7" fillId="0" borderId="0" xfId="0" applyNumberFormat="1" applyFont="1" applyBorder="1"/>
    <xf numFmtId="41" fontId="7" fillId="0" borderId="0" xfId="1" applyNumberFormat="1" applyFont="1" applyBorder="1"/>
    <xf numFmtId="42" fontId="7" fillId="0" borderId="0" xfId="1" applyNumberFormat="1" applyFont="1" applyBorder="1"/>
    <xf numFmtId="41" fontId="7" fillId="0" borderId="0" xfId="2" applyNumberFormat="1" applyFont="1" applyBorder="1"/>
    <xf numFmtId="42" fontId="8" fillId="0" borderId="0" xfId="0" applyNumberFormat="1" applyFont="1" applyBorder="1"/>
    <xf numFmtId="42" fontId="7" fillId="0" borderId="0" xfId="2" applyNumberFormat="1" applyFont="1" applyBorder="1"/>
    <xf numFmtId="42" fontId="7" fillId="0" borderId="6" xfId="2" applyNumberFormat="1" applyFont="1" applyBorder="1"/>
    <xf numFmtId="41" fontId="7" fillId="0" borderId="0" xfId="1" applyNumberFormat="1" applyFont="1" applyBorder="1" applyAlignment="1">
      <alignment horizontal="center"/>
    </xf>
    <xf numFmtId="42" fontId="7" fillId="0" borderId="0" xfId="1" applyNumberFormat="1" applyFont="1" applyBorder="1" applyAlignment="1">
      <alignment horizontal="center"/>
    </xf>
    <xf numFmtId="41" fontId="7" fillId="0" borderId="0" xfId="2" applyNumberFormat="1" applyFont="1" applyBorder="1" applyAlignment="1">
      <alignment horizontal="center"/>
    </xf>
    <xf numFmtId="42" fontId="7" fillId="0" borderId="0" xfId="2" applyNumberFormat="1" applyFont="1" applyBorder="1" applyAlignment="1">
      <alignment horizontal="center"/>
    </xf>
    <xf numFmtId="42" fontId="7" fillId="0" borderId="6" xfId="2" applyNumberFormat="1" applyFont="1" applyBorder="1" applyAlignment="1">
      <alignment horizontal="center"/>
    </xf>
    <xf numFmtId="0" fontId="7" fillId="0" borderId="5" xfId="0" applyFont="1" applyBorder="1"/>
    <xf numFmtId="41" fontId="7" fillId="0" borderId="5" xfId="0" applyNumberFormat="1" applyFont="1" applyBorder="1"/>
    <xf numFmtId="3" fontId="7" fillId="0" borderId="5" xfId="0" applyNumberFormat="1" applyFont="1" applyBorder="1"/>
    <xf numFmtId="41" fontId="8" fillId="0" borderId="0" xfId="1" applyNumberFormat="1" applyFont="1" applyBorder="1" applyAlignment="1">
      <alignment horizontal="right"/>
    </xf>
    <xf numFmtId="42" fontId="8" fillId="0" borderId="0" xfId="1" applyNumberFormat="1" applyFont="1" applyBorder="1" applyAlignment="1">
      <alignment horizontal="right"/>
    </xf>
    <xf numFmtId="3" fontId="10" fillId="0" borderId="5" xfId="0" applyNumberFormat="1" applyFont="1" applyBorder="1"/>
    <xf numFmtId="0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/>
    <xf numFmtId="42" fontId="8" fillId="0" borderId="6" xfId="0" applyNumberFormat="1" applyFont="1" applyBorder="1"/>
    <xf numFmtId="0" fontId="11" fillId="0" borderId="5" xfId="0" applyFont="1" applyBorder="1"/>
    <xf numFmtId="42" fontId="8" fillId="0" borderId="5" xfId="0" applyNumberFormat="1" applyFont="1" applyBorder="1"/>
    <xf numFmtId="0" fontId="11" fillId="0" borderId="7" xfId="0" applyFont="1" applyBorder="1"/>
    <xf numFmtId="0" fontId="7" fillId="0" borderId="1" xfId="0" applyFont="1" applyBorder="1"/>
    <xf numFmtId="41" fontId="7" fillId="0" borderId="1" xfId="0" applyNumberFormat="1" applyFont="1" applyBorder="1"/>
    <xf numFmtId="42" fontId="7" fillId="0" borderId="1" xfId="2" applyNumberFormat="1" applyFont="1" applyBorder="1"/>
    <xf numFmtId="41" fontId="7" fillId="0" borderId="1" xfId="0" applyNumberFormat="1" applyFont="1" applyBorder="1" applyAlignment="1">
      <alignment horizontal="center"/>
    </xf>
    <xf numFmtId="41" fontId="8" fillId="0" borderId="1" xfId="1" applyNumberFormat="1" applyFont="1" applyBorder="1"/>
    <xf numFmtId="42" fontId="8" fillId="0" borderId="1" xfId="2" applyNumberFormat="1" applyFont="1" applyBorder="1"/>
    <xf numFmtId="42" fontId="8" fillId="0" borderId="8" xfId="2" applyNumberFormat="1" applyFont="1" applyBorder="1"/>
    <xf numFmtId="0" fontId="13" fillId="0" borderId="0" xfId="0" applyFont="1"/>
    <xf numFmtId="41" fontId="12" fillId="0" borderId="0" xfId="1" applyNumberFormat="1" applyFont="1" applyBorder="1" applyAlignment="1">
      <alignment horizontal="center"/>
    </xf>
    <xf numFmtId="41" fontId="12" fillId="0" borderId="6" xfId="1" applyNumberFormat="1" applyFont="1" applyBorder="1" applyAlignment="1">
      <alignment horizontal="center"/>
    </xf>
    <xf numFmtId="41" fontId="14" fillId="0" borderId="0" xfId="1" applyNumberFormat="1" applyFont="1" applyBorder="1" applyAlignment="1">
      <alignment horizontal="center"/>
    </xf>
    <xf numFmtId="41" fontId="14" fillId="0" borderId="6" xfId="1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84"/>
  <sheetViews>
    <sheetView tabSelected="1" workbookViewId="0">
      <selection activeCell="K16" sqref="K16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5.140625" style="1" bestFit="1" customWidth="1"/>
    <col min="6" max="6" width="9.85546875" style="1" bestFit="1" customWidth="1"/>
    <col min="7" max="7" width="16.7109375" style="3" bestFit="1" customWidth="1"/>
    <col min="8" max="8" width="4.28515625" style="1" customWidth="1"/>
    <col min="9" max="9" width="9.85546875" style="1" bestFit="1" customWidth="1"/>
    <col min="10" max="10" width="16.7109375" style="3" bestFit="1" customWidth="1"/>
    <col min="11" max="11" width="12.28515625" style="3" bestFit="1" customWidth="1"/>
    <col min="12" max="12" width="9.42578125" style="4" bestFit="1" customWidth="1"/>
    <col min="13" max="13" width="3.85546875" style="1" customWidth="1"/>
    <col min="14" max="14" width="15.140625" style="1" bestFit="1" customWidth="1"/>
    <col min="15" max="15" width="9.85546875" style="1" bestFit="1" customWidth="1"/>
    <col min="16" max="16" width="15.42578125" style="3" bestFit="1" customWidth="1"/>
    <col min="17" max="17" width="14.5703125" style="3" bestFit="1" customWidth="1"/>
    <col min="18" max="18" width="12.28515625" style="3" bestFit="1" customWidth="1"/>
    <col min="19" max="19" width="9.140625" style="1"/>
  </cols>
  <sheetData>
    <row r="2" spans="1:19" ht="15.75" x14ac:dyDescent="0.25">
      <c r="A2" s="8"/>
      <c r="B2" s="5"/>
      <c r="C2" s="10" t="s">
        <v>0</v>
      </c>
      <c r="D2" s="10"/>
      <c r="E2" s="11"/>
      <c r="F2" s="11"/>
      <c r="G2" s="12"/>
      <c r="H2" s="13"/>
      <c r="I2" s="14"/>
      <c r="J2" s="15"/>
      <c r="K2" s="15"/>
      <c r="L2" s="16"/>
      <c r="M2" s="13"/>
      <c r="N2" s="14"/>
      <c r="O2" s="14"/>
      <c r="P2" s="15"/>
      <c r="Q2" s="15"/>
      <c r="R2" s="15"/>
      <c r="S2"/>
    </row>
    <row r="3" spans="1:19" ht="20.25" x14ac:dyDescent="0.3">
      <c r="B3" s="9"/>
      <c r="C3" s="79" t="s">
        <v>63</v>
      </c>
      <c r="D3" s="10"/>
      <c r="E3" s="11"/>
      <c r="F3" s="11"/>
      <c r="G3" s="12"/>
      <c r="H3" s="13"/>
      <c r="I3" s="14"/>
      <c r="J3" s="15"/>
      <c r="K3" s="15"/>
      <c r="L3" s="16"/>
      <c r="M3" s="13"/>
      <c r="N3" s="14"/>
      <c r="O3" s="14"/>
      <c r="P3" s="15"/>
      <c r="Q3" s="15"/>
      <c r="R3" s="15"/>
      <c r="S3"/>
    </row>
    <row r="4" spans="1:19" ht="16.5" thickBot="1" x14ac:dyDescent="0.3">
      <c r="B4" s="9"/>
      <c r="C4" s="17"/>
      <c r="D4" s="17"/>
      <c r="E4" s="14"/>
      <c r="F4" s="14"/>
      <c r="G4" s="15"/>
      <c r="H4" s="13"/>
      <c r="I4" s="14"/>
      <c r="J4" s="15"/>
      <c r="K4" s="15"/>
      <c r="L4" s="16"/>
      <c r="M4" s="13"/>
      <c r="N4" s="14"/>
      <c r="O4" s="14"/>
      <c r="P4" s="15"/>
      <c r="Q4" s="15"/>
      <c r="R4" s="15"/>
      <c r="S4"/>
    </row>
    <row r="5" spans="1:19" ht="16.5" thickTop="1" x14ac:dyDescent="0.25">
      <c r="B5" s="9"/>
      <c r="C5" s="24"/>
      <c r="D5" s="25"/>
      <c r="E5" s="26"/>
      <c r="F5" s="27"/>
      <c r="G5" s="28"/>
      <c r="H5" s="29"/>
      <c r="I5" s="26"/>
      <c r="J5" s="28"/>
      <c r="K5" s="30"/>
      <c r="L5" s="29"/>
      <c r="M5" s="31"/>
      <c r="N5" s="26"/>
      <c r="O5" s="27"/>
      <c r="P5" s="28"/>
      <c r="Q5" s="30"/>
      <c r="R5" s="32"/>
      <c r="S5"/>
    </row>
    <row r="6" spans="1:19" ht="18" x14ac:dyDescent="0.25">
      <c r="B6" s="9"/>
      <c r="C6" s="33"/>
      <c r="D6" s="34"/>
      <c r="E6" s="80" t="s">
        <v>64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1"/>
      <c r="S6"/>
    </row>
    <row r="7" spans="1:19" ht="15.75" x14ac:dyDescent="0.25">
      <c r="B7" s="9"/>
      <c r="C7" s="33"/>
      <c r="D7" s="34"/>
      <c r="E7" s="35"/>
      <c r="F7" s="39"/>
      <c r="G7" s="40"/>
      <c r="H7" s="41"/>
      <c r="I7" s="35"/>
      <c r="J7" s="42"/>
      <c r="K7" s="43"/>
      <c r="L7" s="44"/>
      <c r="M7" s="45"/>
      <c r="N7" s="35"/>
      <c r="O7" s="46"/>
      <c r="P7" s="42"/>
      <c r="Q7" s="43"/>
      <c r="R7" s="47"/>
      <c r="S7"/>
    </row>
    <row r="8" spans="1:19" ht="15.75" x14ac:dyDescent="0.25">
      <c r="B8" s="9"/>
      <c r="C8" s="33"/>
      <c r="D8" s="34"/>
      <c r="E8" s="35"/>
      <c r="F8" s="39"/>
      <c r="G8" s="40"/>
      <c r="H8" s="41"/>
      <c r="I8" s="35"/>
      <c r="J8" s="42"/>
      <c r="K8" s="43"/>
      <c r="L8" s="44"/>
      <c r="M8" s="45"/>
      <c r="N8" s="35"/>
      <c r="O8" s="46"/>
      <c r="P8" s="42"/>
      <c r="Q8" s="43"/>
      <c r="R8" s="47"/>
      <c r="S8"/>
    </row>
    <row r="9" spans="1:19" ht="18" x14ac:dyDescent="0.4">
      <c r="B9" s="9"/>
      <c r="C9" s="33"/>
      <c r="D9" s="20"/>
      <c r="E9" s="82" t="s">
        <v>65</v>
      </c>
      <c r="F9" s="82"/>
      <c r="G9" s="82"/>
      <c r="H9" s="36"/>
      <c r="I9" s="82" t="s">
        <v>1</v>
      </c>
      <c r="J9" s="82"/>
      <c r="K9" s="82"/>
      <c r="L9" s="82"/>
      <c r="M9" s="38"/>
      <c r="N9" s="82" t="s">
        <v>2</v>
      </c>
      <c r="O9" s="82"/>
      <c r="P9" s="82"/>
      <c r="Q9" s="82"/>
      <c r="R9" s="83"/>
      <c r="S9"/>
    </row>
    <row r="10" spans="1:19" ht="15.75" x14ac:dyDescent="0.25">
      <c r="B10" s="9"/>
      <c r="C10" s="33"/>
      <c r="D10" s="20"/>
      <c r="E10" s="48"/>
      <c r="F10" s="49"/>
      <c r="G10" s="50"/>
      <c r="H10" s="51"/>
      <c r="I10" s="48"/>
      <c r="J10" s="52"/>
      <c r="K10" s="53"/>
      <c r="L10" s="38" t="s">
        <v>9</v>
      </c>
      <c r="M10" s="35"/>
      <c r="N10" s="38"/>
      <c r="O10" s="49"/>
      <c r="P10" s="50"/>
      <c r="Q10" s="53"/>
      <c r="R10" s="54"/>
      <c r="S10"/>
    </row>
    <row r="11" spans="1:19" ht="15.75" x14ac:dyDescent="0.25">
      <c r="B11" s="9"/>
      <c r="C11" s="33"/>
      <c r="D11" s="20"/>
      <c r="E11" s="48"/>
      <c r="F11" s="55"/>
      <c r="G11" s="56"/>
      <c r="H11" s="57"/>
      <c r="I11" s="48"/>
      <c r="J11" s="52"/>
      <c r="K11" s="53"/>
      <c r="L11" s="38" t="s">
        <v>12</v>
      </c>
      <c r="M11" s="35"/>
      <c r="N11" s="38"/>
      <c r="O11" s="55"/>
      <c r="P11" s="56"/>
      <c r="Q11" s="37" t="s">
        <v>3</v>
      </c>
      <c r="R11" s="47"/>
      <c r="S11"/>
    </row>
    <row r="12" spans="1:19" ht="15.75" x14ac:dyDescent="0.25">
      <c r="B12" s="9"/>
      <c r="C12" s="33"/>
      <c r="D12" s="20"/>
      <c r="E12" s="48"/>
      <c r="F12" s="55"/>
      <c r="G12" s="56"/>
      <c r="H12" s="57"/>
      <c r="I12" s="48"/>
      <c r="J12" s="52"/>
      <c r="K12" s="58" t="s">
        <v>5</v>
      </c>
      <c r="L12" s="38" t="s">
        <v>11</v>
      </c>
      <c r="M12" s="35"/>
      <c r="N12" s="38"/>
      <c r="O12" s="55" t="s">
        <v>4</v>
      </c>
      <c r="P12" s="56"/>
      <c r="Q12" s="58"/>
      <c r="R12" s="59"/>
      <c r="S12"/>
    </row>
    <row r="13" spans="1:19" s="2" customFormat="1" ht="15.75" x14ac:dyDescent="0.25">
      <c r="B13" s="9">
        <v>1</v>
      </c>
      <c r="C13" s="60" t="s">
        <v>6</v>
      </c>
      <c r="D13" s="20"/>
      <c r="E13" s="55" t="s">
        <v>7</v>
      </c>
      <c r="F13" s="55" t="s">
        <v>8</v>
      </c>
      <c r="G13" s="58" t="s">
        <v>9</v>
      </c>
      <c r="H13" s="48"/>
      <c r="I13" s="55" t="s">
        <v>8</v>
      </c>
      <c r="J13" s="58" t="s">
        <v>9</v>
      </c>
      <c r="K13" s="58" t="s">
        <v>9</v>
      </c>
      <c r="L13" s="38" t="s">
        <v>13</v>
      </c>
      <c r="M13" s="38"/>
      <c r="N13" s="55" t="s">
        <v>7</v>
      </c>
      <c r="O13" s="55" t="s">
        <v>8</v>
      </c>
      <c r="P13" s="58" t="s">
        <v>9</v>
      </c>
      <c r="Q13" s="58" t="s">
        <v>10</v>
      </c>
      <c r="R13" s="59" t="s">
        <v>11</v>
      </c>
    </row>
    <row r="14" spans="1:19" ht="15.75" x14ac:dyDescent="0.25">
      <c r="B14" s="9">
        <v>2</v>
      </c>
      <c r="C14" s="60"/>
      <c r="D14" s="20"/>
      <c r="E14" s="46"/>
      <c r="F14" s="46"/>
      <c r="G14" s="43"/>
      <c r="H14" s="35"/>
      <c r="I14" s="46"/>
      <c r="J14" s="43"/>
      <c r="K14" s="43"/>
      <c r="L14" s="45"/>
      <c r="M14" s="35"/>
      <c r="N14" s="46"/>
      <c r="O14" s="46"/>
      <c r="P14" s="43"/>
      <c r="Q14" s="43"/>
      <c r="R14" s="47"/>
      <c r="S14"/>
    </row>
    <row r="15" spans="1:19" ht="15.75" x14ac:dyDescent="0.25">
      <c r="B15" s="9">
        <v>3</v>
      </c>
      <c r="C15" s="61" t="s">
        <v>66</v>
      </c>
      <c r="D15" s="20"/>
      <c r="E15" s="35">
        <v>1003</v>
      </c>
      <c r="F15" s="35">
        <v>1743</v>
      </c>
      <c r="G15" s="52">
        <v>304036000</v>
      </c>
      <c r="H15" s="35"/>
      <c r="I15" s="35">
        <v>979</v>
      </c>
      <c r="J15" s="52">
        <v>216197000</v>
      </c>
      <c r="K15" s="52">
        <f>(J15/I15)</f>
        <v>220834.52502553625</v>
      </c>
      <c r="L15" s="35"/>
      <c r="M15" s="35"/>
      <c r="N15" s="35">
        <v>17</v>
      </c>
      <c r="O15" s="35">
        <v>736</v>
      </c>
      <c r="P15" s="52">
        <v>86964000</v>
      </c>
      <c r="Q15" s="43">
        <f>(P15/N15)</f>
        <v>5115529.4117647056</v>
      </c>
      <c r="R15" s="47">
        <f>(P15/O15)</f>
        <v>118157.60869565218</v>
      </c>
      <c r="S15"/>
    </row>
    <row r="16" spans="1:19" ht="15.75" x14ac:dyDescent="0.25">
      <c r="B16" s="9">
        <v>4</v>
      </c>
      <c r="C16" s="62"/>
      <c r="D16" s="34"/>
      <c r="E16" s="46"/>
      <c r="F16" s="46"/>
      <c r="G16" s="43"/>
      <c r="H16" s="35"/>
      <c r="I16" s="46"/>
      <c r="J16" s="43"/>
      <c r="K16" s="43"/>
      <c r="L16" s="45"/>
      <c r="M16" s="35"/>
      <c r="N16" s="46"/>
      <c r="O16" s="46"/>
      <c r="P16" s="43"/>
      <c r="Q16" s="43"/>
      <c r="R16" s="47"/>
      <c r="S16"/>
    </row>
    <row r="17" spans="2:19" ht="15.75" x14ac:dyDescent="0.25">
      <c r="B17" s="9">
        <v>5</v>
      </c>
      <c r="C17" s="60" t="s">
        <v>67</v>
      </c>
      <c r="D17" s="34"/>
      <c r="E17" s="46">
        <f>(E19+E23)</f>
        <v>956</v>
      </c>
      <c r="F17" s="46">
        <f>(F19+F23)</f>
        <v>1696</v>
      </c>
      <c r="G17" s="42">
        <f>(G19+G23)</f>
        <v>293579770</v>
      </c>
      <c r="H17" s="35"/>
      <c r="I17" s="46">
        <f>(I19+I23)</f>
        <v>932</v>
      </c>
      <c r="J17" s="42">
        <f>(J19+J23)</f>
        <v>205741178</v>
      </c>
      <c r="K17" s="52">
        <f>(J17/I17)</f>
        <v>220752.33690987126</v>
      </c>
      <c r="L17" s="45"/>
      <c r="M17" s="35"/>
      <c r="N17" s="46">
        <f>(N19+N23)</f>
        <v>17</v>
      </c>
      <c r="O17" s="46">
        <f>(O19+O23)</f>
        <v>736</v>
      </c>
      <c r="P17" s="42">
        <f>(P19+P23)</f>
        <v>86963592</v>
      </c>
      <c r="Q17" s="43">
        <f>(P17/N17)</f>
        <v>5115505.4117647056</v>
      </c>
      <c r="R17" s="47">
        <f>(P17/O17)</f>
        <v>118157.05434782608</v>
      </c>
      <c r="S17"/>
    </row>
    <row r="18" spans="2:19" ht="15.75" x14ac:dyDescent="0.25">
      <c r="B18" s="9">
        <v>6</v>
      </c>
      <c r="C18" s="62"/>
      <c r="D18" s="34"/>
      <c r="E18" s="46"/>
      <c r="F18" s="46"/>
      <c r="G18" s="42"/>
      <c r="H18" s="35"/>
      <c r="I18" s="46"/>
      <c r="J18" s="42"/>
      <c r="K18" s="43"/>
      <c r="L18" s="45"/>
      <c r="M18" s="35"/>
      <c r="N18" s="46"/>
      <c r="O18" s="46"/>
      <c r="P18" s="42"/>
      <c r="Q18" s="43"/>
      <c r="R18" s="47"/>
      <c r="S18"/>
    </row>
    <row r="19" spans="2:19" ht="15.75" x14ac:dyDescent="0.25">
      <c r="B19" s="9">
        <v>7</v>
      </c>
      <c r="C19" s="62" t="s">
        <v>68</v>
      </c>
      <c r="D19" s="34"/>
      <c r="E19" s="63">
        <f>(E20+E21+E22)</f>
        <v>932</v>
      </c>
      <c r="F19" s="63">
        <f>(F20+F21+F22)</f>
        <v>1672</v>
      </c>
      <c r="G19" s="64">
        <f>(G20+G21+G22)</f>
        <v>289033469</v>
      </c>
      <c r="H19" s="35"/>
      <c r="I19" s="63">
        <f>(I20+I21+I22)</f>
        <v>908</v>
      </c>
      <c r="J19" s="64">
        <f>(J20+J21+J22)</f>
        <v>201194877</v>
      </c>
      <c r="K19" s="52">
        <f t="shared" ref="K19:K25" si="0">(J19/I19)</f>
        <v>221580.26101321587</v>
      </c>
      <c r="L19" s="45"/>
      <c r="M19" s="35"/>
      <c r="N19" s="63">
        <f>(N20+N21+N22)</f>
        <v>17</v>
      </c>
      <c r="O19" s="63">
        <f>(O20+O21+O22)</f>
        <v>736</v>
      </c>
      <c r="P19" s="64">
        <f>(P20+P21+P22)</f>
        <v>86963592</v>
      </c>
      <c r="Q19" s="43">
        <f t="shared" ref="Q19:Q21" si="1">(P19/N19)</f>
        <v>5115505.4117647056</v>
      </c>
      <c r="R19" s="47">
        <f t="shared" ref="R19:R21" si="2">(P19/O19)</f>
        <v>118157.05434782608</v>
      </c>
      <c r="S19"/>
    </row>
    <row r="20" spans="2:19" ht="15.75" x14ac:dyDescent="0.25">
      <c r="B20" s="9">
        <v>8</v>
      </c>
      <c r="C20" s="65" t="s">
        <v>69</v>
      </c>
      <c r="D20" s="34"/>
      <c r="E20" s="63">
        <f>(E29+E30+E38+E39)</f>
        <v>505</v>
      </c>
      <c r="F20" s="63">
        <f>(F29+F30+F38+F39)</f>
        <v>1164</v>
      </c>
      <c r="G20" s="64">
        <f>(G29+G30+G38+G39)</f>
        <v>178074808</v>
      </c>
      <c r="H20" s="35"/>
      <c r="I20" s="63">
        <f>(I29+I30+I38+I39)</f>
        <v>486</v>
      </c>
      <c r="J20" s="64">
        <f>(J29+J30+J38+J39)</f>
        <v>102316808</v>
      </c>
      <c r="K20" s="52">
        <f t="shared" si="0"/>
        <v>210528.41152263375</v>
      </c>
      <c r="L20" s="45"/>
      <c r="M20" s="35"/>
      <c r="N20" s="63">
        <f>(N29+N30+N38+N39)</f>
        <v>12</v>
      </c>
      <c r="O20" s="63">
        <f>(O29+O30+O38+O39)</f>
        <v>650</v>
      </c>
      <c r="P20" s="64">
        <f>(P29+P30+P38+P39)</f>
        <v>74883000</v>
      </c>
      <c r="Q20" s="43">
        <f t="shared" si="1"/>
        <v>6240250</v>
      </c>
      <c r="R20" s="47">
        <f t="shared" si="2"/>
        <v>115204.61538461539</v>
      </c>
      <c r="S20"/>
    </row>
    <row r="21" spans="2:19" ht="15.75" x14ac:dyDescent="0.25">
      <c r="B21" s="9">
        <v>9</v>
      </c>
      <c r="C21" s="65" t="s">
        <v>70</v>
      </c>
      <c r="D21" s="34"/>
      <c r="E21" s="63">
        <f>(E32+E31+E33+E37+E42+E43+E44+E57+E61)</f>
        <v>399</v>
      </c>
      <c r="F21" s="63">
        <f>(F32+F31+F33+F37+F42+F43+F44+F57+F61)</f>
        <v>480</v>
      </c>
      <c r="G21" s="64">
        <f>(G32+G31+G33+G37+G42+G43+G44+G57+G61)</f>
        <v>106559405</v>
      </c>
      <c r="H21" s="35"/>
      <c r="I21" s="63">
        <f>(I32+I31+I33+I37+I42+I43+I44+I57+I61)</f>
        <v>394</v>
      </c>
      <c r="J21" s="64">
        <f>(J32+J31+J33+J37+J42+J43+J44+J57+J61)</f>
        <v>94478813</v>
      </c>
      <c r="K21" s="52">
        <f t="shared" si="0"/>
        <v>239793.94162436549</v>
      </c>
      <c r="L21" s="45"/>
      <c r="M21" s="35"/>
      <c r="N21" s="63">
        <f>(N32+N31+N33+N37+N42+N43+N44+N57+N61)</f>
        <v>5</v>
      </c>
      <c r="O21" s="63">
        <f>(O32+O31+O33+O37+O42+O43+O44+O57+O61)</f>
        <v>86</v>
      </c>
      <c r="P21" s="64">
        <f>(P32+P31+P33+P37+P42+P43+P44+P57+P61)</f>
        <v>12080592</v>
      </c>
      <c r="Q21" s="43">
        <f t="shared" si="1"/>
        <v>2416118.4</v>
      </c>
      <c r="R21" s="47">
        <f t="shared" si="2"/>
        <v>140472</v>
      </c>
      <c r="S21"/>
    </row>
    <row r="22" spans="2:19" ht="15.75" x14ac:dyDescent="0.25">
      <c r="B22" s="9">
        <v>10</v>
      </c>
      <c r="C22" s="65" t="s">
        <v>71</v>
      </c>
      <c r="D22" s="34"/>
      <c r="E22" s="63">
        <f>(E51+E68)</f>
        <v>28</v>
      </c>
      <c r="F22" s="63">
        <f>(F51+F68)</f>
        <v>28</v>
      </c>
      <c r="G22" s="64">
        <f>(G51+G68)</f>
        <v>4399256</v>
      </c>
      <c r="H22" s="35"/>
      <c r="I22" s="63">
        <f>(I51+I68)</f>
        <v>28</v>
      </c>
      <c r="J22" s="64">
        <f>(J51+J68)</f>
        <v>4399256</v>
      </c>
      <c r="K22" s="52">
        <f t="shared" si="0"/>
        <v>157116.28571428571</v>
      </c>
      <c r="L22" s="45"/>
      <c r="M22" s="35"/>
      <c r="N22" s="63">
        <f>(N51+N68)</f>
        <v>0</v>
      </c>
      <c r="O22" s="63">
        <f>(O51+O68)</f>
        <v>0</v>
      </c>
      <c r="P22" s="64">
        <f>(P51+P68)</f>
        <v>0</v>
      </c>
      <c r="Q22" s="43"/>
      <c r="R22" s="47"/>
      <c r="S22"/>
    </row>
    <row r="23" spans="2:19" ht="15.75" x14ac:dyDescent="0.25">
      <c r="B23" s="9">
        <v>11</v>
      </c>
      <c r="C23" s="65" t="s">
        <v>41</v>
      </c>
      <c r="D23" s="34"/>
      <c r="E23" s="46">
        <f>(E24+E25)</f>
        <v>24</v>
      </c>
      <c r="F23" s="46">
        <f>(F24+F25)</f>
        <v>24</v>
      </c>
      <c r="G23" s="42">
        <f>(G24+G25)</f>
        <v>4546301</v>
      </c>
      <c r="H23" s="35"/>
      <c r="I23" s="46">
        <f>(I24+I25)</f>
        <v>24</v>
      </c>
      <c r="J23" s="42">
        <f>(J24+J25)</f>
        <v>4546301</v>
      </c>
      <c r="K23" s="52">
        <f t="shared" si="0"/>
        <v>189429.20833333334</v>
      </c>
      <c r="L23" s="45"/>
      <c r="M23" s="35"/>
      <c r="N23" s="46">
        <f>(N24+N25)</f>
        <v>0</v>
      </c>
      <c r="O23" s="46">
        <f>(O24+O25)</f>
        <v>0</v>
      </c>
      <c r="P23" s="42">
        <f>(P24+P25)</f>
        <v>0</v>
      </c>
      <c r="Q23" s="43"/>
      <c r="R23" s="47"/>
      <c r="S23"/>
    </row>
    <row r="24" spans="2:19" ht="15.75" x14ac:dyDescent="0.25">
      <c r="B24" s="9">
        <v>12</v>
      </c>
      <c r="C24" s="65" t="s">
        <v>72</v>
      </c>
      <c r="D24" s="34"/>
      <c r="E24" s="46">
        <f>(E34)</f>
        <v>14</v>
      </c>
      <c r="F24" s="46">
        <f>(F34)</f>
        <v>14</v>
      </c>
      <c r="G24" s="42">
        <f>(G34)</f>
        <v>1650000</v>
      </c>
      <c r="H24" s="35"/>
      <c r="I24" s="46">
        <f>(I34)</f>
        <v>14</v>
      </c>
      <c r="J24" s="42">
        <f>(J34)</f>
        <v>1650000</v>
      </c>
      <c r="K24" s="52">
        <f t="shared" si="0"/>
        <v>117857.14285714286</v>
      </c>
      <c r="L24" s="45"/>
      <c r="M24" s="35"/>
      <c r="N24" s="46">
        <f>(N34)</f>
        <v>0</v>
      </c>
      <c r="O24" s="46">
        <f>(O34)</f>
        <v>0</v>
      </c>
      <c r="P24" s="42">
        <f>(P34)</f>
        <v>0</v>
      </c>
      <c r="Q24" s="43"/>
      <c r="R24" s="47"/>
      <c r="S24"/>
    </row>
    <row r="25" spans="2:19" ht="15.75" x14ac:dyDescent="0.25">
      <c r="B25" s="9">
        <v>13</v>
      </c>
      <c r="C25" s="65" t="s">
        <v>73</v>
      </c>
      <c r="D25" s="34"/>
      <c r="E25" s="35">
        <f>(E59+E63+E67+E70)</f>
        <v>10</v>
      </c>
      <c r="F25" s="35">
        <f>(F59+F63+F67+F70)</f>
        <v>10</v>
      </c>
      <c r="G25" s="52">
        <f>(G59+G63+G67+G70)</f>
        <v>2896301</v>
      </c>
      <c r="H25" s="35"/>
      <c r="I25" s="35">
        <f>(I59+I63+I67+I70)</f>
        <v>10</v>
      </c>
      <c r="J25" s="52">
        <f>(J59+J63+J67+J70)</f>
        <v>2896301</v>
      </c>
      <c r="K25" s="52">
        <f t="shared" si="0"/>
        <v>289630.09999999998</v>
      </c>
      <c r="L25" s="45"/>
      <c r="M25" s="35"/>
      <c r="N25" s="35">
        <f>(N59+N63+N67+N70)</f>
        <v>0</v>
      </c>
      <c r="O25" s="35">
        <f>(O59+O63+O67+O70)</f>
        <v>0</v>
      </c>
      <c r="P25" s="52">
        <f>(P59+P63+P67+P70)</f>
        <v>0</v>
      </c>
      <c r="Q25" s="43"/>
      <c r="R25" s="47"/>
      <c r="S25"/>
    </row>
    <row r="26" spans="2:19" ht="15.75" x14ac:dyDescent="0.25">
      <c r="B26" s="9">
        <v>14</v>
      </c>
      <c r="C26" s="62"/>
      <c r="D26" s="34"/>
      <c r="E26" s="35"/>
      <c r="F26" s="35"/>
      <c r="G26" s="43"/>
      <c r="H26" s="35"/>
      <c r="I26" s="35"/>
      <c r="J26" s="43"/>
      <c r="K26" s="43"/>
      <c r="L26" s="45"/>
      <c r="M26" s="35"/>
      <c r="N26" s="35"/>
      <c r="O26" s="35"/>
      <c r="P26" s="43"/>
      <c r="Q26" s="43"/>
      <c r="R26" s="47"/>
      <c r="S26"/>
    </row>
    <row r="27" spans="2:19" ht="15.75" x14ac:dyDescent="0.25">
      <c r="B27" s="9">
        <v>15</v>
      </c>
      <c r="C27" s="33"/>
      <c r="D27" s="34"/>
      <c r="E27" s="46"/>
      <c r="F27" s="46"/>
      <c r="G27" s="43"/>
      <c r="H27" s="35"/>
      <c r="I27" s="46"/>
      <c r="J27" s="43"/>
      <c r="K27" s="43"/>
      <c r="L27" s="45"/>
      <c r="M27" s="35"/>
      <c r="N27" s="46"/>
      <c r="O27" s="46"/>
      <c r="P27" s="43"/>
      <c r="Q27" s="43"/>
      <c r="R27" s="47"/>
      <c r="S27"/>
    </row>
    <row r="28" spans="2:19" ht="15.75" x14ac:dyDescent="0.25">
      <c r="B28" s="9">
        <v>16</v>
      </c>
      <c r="C28" s="60" t="s">
        <v>14</v>
      </c>
      <c r="D28" s="34"/>
      <c r="E28" s="35">
        <f>SUM(E29:E34)</f>
        <v>407</v>
      </c>
      <c r="F28" s="35">
        <f>SUM(F29:F34)</f>
        <v>595</v>
      </c>
      <c r="G28" s="52">
        <f>SUM(G29:G34)</f>
        <v>107074194</v>
      </c>
      <c r="H28" s="35"/>
      <c r="I28" s="35">
        <f>SUM(I29:I34)</f>
        <v>403</v>
      </c>
      <c r="J28" s="52">
        <f>SUM(J29:J34)</f>
        <v>84274194</v>
      </c>
      <c r="K28" s="52">
        <f t="shared" ref="K28:K34" si="3">(J28/I28)</f>
        <v>209117.10669975186</v>
      </c>
      <c r="L28" s="35"/>
      <c r="M28" s="35"/>
      <c r="N28" s="35">
        <f>SUM(N29:N34)</f>
        <v>4</v>
      </c>
      <c r="O28" s="35">
        <f>SUM(O29:O34)</f>
        <v>192</v>
      </c>
      <c r="P28" s="52">
        <f>SUM(P29:P34)</f>
        <v>22800000</v>
      </c>
      <c r="Q28" s="43">
        <f t="shared" ref="Q28" si="4">(P28/N28)</f>
        <v>5700000</v>
      </c>
      <c r="R28" s="47">
        <f t="shared" ref="R28" si="5">(P28/O28)</f>
        <v>118750</v>
      </c>
      <c r="S28"/>
    </row>
    <row r="29" spans="2:19" ht="15.75" x14ac:dyDescent="0.25">
      <c r="B29" s="9">
        <v>17</v>
      </c>
      <c r="C29" s="33" t="s">
        <v>15</v>
      </c>
      <c r="D29" s="34"/>
      <c r="E29" s="35">
        <v>151</v>
      </c>
      <c r="F29" s="35">
        <v>151</v>
      </c>
      <c r="G29" s="52">
        <v>25395464</v>
      </c>
      <c r="H29" s="35"/>
      <c r="I29" s="35">
        <v>151</v>
      </c>
      <c r="J29" s="52">
        <v>25395464</v>
      </c>
      <c r="K29" s="52">
        <f t="shared" si="3"/>
        <v>168181.88079470198</v>
      </c>
      <c r="L29" s="66">
        <v>15</v>
      </c>
      <c r="M29" s="35"/>
      <c r="N29" s="35">
        <v>0</v>
      </c>
      <c r="O29" s="35">
        <v>0</v>
      </c>
      <c r="P29" s="52">
        <v>0</v>
      </c>
      <c r="Q29" s="43"/>
      <c r="R29" s="47"/>
      <c r="S29"/>
    </row>
    <row r="30" spans="2:19" ht="15.75" x14ac:dyDescent="0.25">
      <c r="B30" s="9">
        <v>18</v>
      </c>
      <c r="C30" s="33" t="s">
        <v>16</v>
      </c>
      <c r="D30" s="34"/>
      <c r="E30" s="35">
        <v>83</v>
      </c>
      <c r="F30" s="35">
        <v>271</v>
      </c>
      <c r="G30" s="52">
        <v>39155000</v>
      </c>
      <c r="H30" s="35"/>
      <c r="I30" s="35">
        <v>79</v>
      </c>
      <c r="J30" s="52">
        <v>16355000</v>
      </c>
      <c r="K30" s="52">
        <f t="shared" si="3"/>
        <v>207025.31645569621</v>
      </c>
      <c r="L30" s="66">
        <v>14</v>
      </c>
      <c r="M30" s="35"/>
      <c r="N30" s="35">
        <v>4</v>
      </c>
      <c r="O30" s="35">
        <v>192</v>
      </c>
      <c r="P30" s="52">
        <v>22800000</v>
      </c>
      <c r="Q30" s="43">
        <f t="shared" ref="Q30" si="6">(P30/N30)</f>
        <v>5700000</v>
      </c>
      <c r="R30" s="47">
        <f t="shared" ref="R30" si="7">(P30/O30)</f>
        <v>118750</v>
      </c>
      <c r="S30"/>
    </row>
    <row r="31" spans="2:19" ht="15.75" x14ac:dyDescent="0.25">
      <c r="B31" s="9">
        <v>19</v>
      </c>
      <c r="C31" s="33" t="s">
        <v>17</v>
      </c>
      <c r="D31" s="34"/>
      <c r="E31" s="35">
        <v>26</v>
      </c>
      <c r="F31" s="35">
        <v>26</v>
      </c>
      <c r="G31" s="52">
        <v>7856826</v>
      </c>
      <c r="H31" s="35"/>
      <c r="I31" s="35">
        <v>26</v>
      </c>
      <c r="J31" s="52">
        <v>7856826</v>
      </c>
      <c r="K31" s="52">
        <f t="shared" si="3"/>
        <v>302185.61538461538</v>
      </c>
      <c r="L31" s="66">
        <v>2</v>
      </c>
      <c r="M31" s="35"/>
      <c r="N31" s="35">
        <v>0</v>
      </c>
      <c r="O31" s="35">
        <v>0</v>
      </c>
      <c r="P31" s="52">
        <v>0</v>
      </c>
      <c r="Q31" s="43"/>
      <c r="R31" s="47"/>
      <c r="S31"/>
    </row>
    <row r="32" spans="2:19" ht="15.75" x14ac:dyDescent="0.25">
      <c r="B32" s="9">
        <v>20</v>
      </c>
      <c r="C32" s="33" t="s">
        <v>18</v>
      </c>
      <c r="D32" s="34"/>
      <c r="E32" s="35">
        <v>64</v>
      </c>
      <c r="F32" s="35">
        <v>64</v>
      </c>
      <c r="G32" s="52">
        <v>15501061</v>
      </c>
      <c r="H32" s="35"/>
      <c r="I32" s="35">
        <v>64</v>
      </c>
      <c r="J32" s="52">
        <v>15501061</v>
      </c>
      <c r="K32" s="52">
        <f t="shared" si="3"/>
        <v>242204.078125</v>
      </c>
      <c r="L32" s="66">
        <v>5</v>
      </c>
      <c r="M32" s="35"/>
      <c r="N32" s="35">
        <v>0</v>
      </c>
      <c r="O32" s="35">
        <v>0</v>
      </c>
      <c r="P32" s="52">
        <v>0</v>
      </c>
      <c r="Q32" s="43"/>
      <c r="R32" s="47"/>
      <c r="S32"/>
    </row>
    <row r="33" spans="2:19" ht="15.75" x14ac:dyDescent="0.25">
      <c r="B33" s="9">
        <v>21</v>
      </c>
      <c r="C33" s="33" t="s">
        <v>19</v>
      </c>
      <c r="D33" s="34"/>
      <c r="E33" s="35">
        <v>69</v>
      </c>
      <c r="F33" s="35">
        <v>69</v>
      </c>
      <c r="G33" s="52">
        <v>17515843</v>
      </c>
      <c r="H33" s="35"/>
      <c r="I33" s="35">
        <v>69</v>
      </c>
      <c r="J33" s="52">
        <v>17515843</v>
      </c>
      <c r="K33" s="52">
        <f t="shared" si="3"/>
        <v>253852.79710144928</v>
      </c>
      <c r="L33" s="66">
        <v>4</v>
      </c>
      <c r="M33" s="35"/>
      <c r="N33" s="35">
        <v>0</v>
      </c>
      <c r="O33" s="35">
        <v>0</v>
      </c>
      <c r="P33" s="52">
        <v>0</v>
      </c>
      <c r="Q33" s="43"/>
      <c r="R33" s="47"/>
      <c r="S33"/>
    </row>
    <row r="34" spans="2:19" ht="15.75" x14ac:dyDescent="0.25">
      <c r="B34" s="9">
        <v>22</v>
      </c>
      <c r="C34" s="33" t="s">
        <v>20</v>
      </c>
      <c r="D34" s="34"/>
      <c r="E34" s="35">
        <v>14</v>
      </c>
      <c r="F34" s="35">
        <v>14</v>
      </c>
      <c r="G34" s="52">
        <v>1650000</v>
      </c>
      <c r="H34" s="35"/>
      <c r="I34" s="35">
        <v>14</v>
      </c>
      <c r="J34" s="52">
        <v>1650000</v>
      </c>
      <c r="K34" s="52">
        <f t="shared" si="3"/>
        <v>117857.14285714286</v>
      </c>
      <c r="L34" s="66">
        <v>17</v>
      </c>
      <c r="M34" s="35"/>
      <c r="N34" s="35">
        <v>0</v>
      </c>
      <c r="O34" s="35">
        <v>0</v>
      </c>
      <c r="P34" s="52">
        <v>0</v>
      </c>
      <c r="Q34" s="43"/>
      <c r="R34" s="47"/>
      <c r="S34"/>
    </row>
    <row r="35" spans="2:19" ht="15.75" x14ac:dyDescent="0.25">
      <c r="B35" s="9">
        <v>23</v>
      </c>
      <c r="C35" s="67"/>
      <c r="D35" s="34"/>
      <c r="E35" s="35"/>
      <c r="F35" s="35"/>
      <c r="G35" s="52"/>
      <c r="H35" s="35"/>
      <c r="I35" s="35"/>
      <c r="J35" s="52"/>
      <c r="K35" s="52"/>
      <c r="L35" s="35"/>
      <c r="M35" s="35"/>
      <c r="N35" s="35"/>
      <c r="O35" s="35"/>
      <c r="P35" s="52"/>
      <c r="Q35" s="52"/>
      <c r="R35" s="68"/>
      <c r="S35"/>
    </row>
    <row r="36" spans="2:19" ht="15.75" x14ac:dyDescent="0.25">
      <c r="B36" s="9">
        <v>24</v>
      </c>
      <c r="C36" s="60" t="s">
        <v>21</v>
      </c>
      <c r="D36" s="34"/>
      <c r="E36" s="35">
        <f>SUM(E37:E39)</f>
        <v>411</v>
      </c>
      <c r="F36" s="35">
        <f>SUM(F37:F39)</f>
        <v>901</v>
      </c>
      <c r="G36" s="52">
        <f>SUM(G37:G39)</f>
        <v>146830783</v>
      </c>
      <c r="H36" s="35"/>
      <c r="I36" s="35">
        <f>SUM(I37:I39)</f>
        <v>395</v>
      </c>
      <c r="J36" s="52">
        <f>SUM(J37:J39)</f>
        <v>90864191</v>
      </c>
      <c r="K36" s="52">
        <f>(J36/I36)</f>
        <v>230035.92658227848</v>
      </c>
      <c r="L36" s="35"/>
      <c r="M36" s="35"/>
      <c r="N36" s="35">
        <f>SUM(N37:N39)</f>
        <v>9</v>
      </c>
      <c r="O36" s="35">
        <f>SUM(O37:O39)</f>
        <v>478</v>
      </c>
      <c r="P36" s="52">
        <f>SUM(P37:P39)</f>
        <v>55091592</v>
      </c>
      <c r="Q36" s="43">
        <f t="shared" ref="Q36:Q39" si="8">(P36/N36)</f>
        <v>6121288</v>
      </c>
      <c r="R36" s="47">
        <f t="shared" ref="R36:R39" si="9">(P36/O36)</f>
        <v>115254.37656903766</v>
      </c>
      <c r="S36"/>
    </row>
    <row r="37" spans="2:19" ht="15.75" x14ac:dyDescent="0.25">
      <c r="B37" s="9">
        <v>25</v>
      </c>
      <c r="C37" s="33" t="s">
        <v>22</v>
      </c>
      <c r="D37" s="34"/>
      <c r="E37" s="35">
        <v>140</v>
      </c>
      <c r="F37" s="35">
        <v>159</v>
      </c>
      <c r="G37" s="52">
        <v>33306439</v>
      </c>
      <c r="H37" s="35"/>
      <c r="I37" s="35">
        <v>139</v>
      </c>
      <c r="J37" s="52">
        <v>30297847</v>
      </c>
      <c r="K37" s="52">
        <f>(J37/I37)</f>
        <v>217970.12230215827</v>
      </c>
      <c r="L37" s="66">
        <v>12</v>
      </c>
      <c r="M37" s="35"/>
      <c r="N37" s="35">
        <v>1</v>
      </c>
      <c r="O37" s="35">
        <v>20</v>
      </c>
      <c r="P37" s="52">
        <v>3008592</v>
      </c>
      <c r="Q37" s="43">
        <f t="shared" si="8"/>
        <v>3008592</v>
      </c>
      <c r="R37" s="47">
        <f t="shared" si="9"/>
        <v>150429.6</v>
      </c>
      <c r="S37"/>
    </row>
    <row r="38" spans="2:19" ht="15.75" x14ac:dyDescent="0.25">
      <c r="B38" s="9">
        <v>26</v>
      </c>
      <c r="C38" s="33" t="s">
        <v>23</v>
      </c>
      <c r="D38" s="34"/>
      <c r="E38" s="35">
        <v>77</v>
      </c>
      <c r="F38" s="35">
        <v>544</v>
      </c>
      <c r="G38" s="52">
        <v>66325988</v>
      </c>
      <c r="H38" s="35"/>
      <c r="I38" s="35">
        <v>63</v>
      </c>
      <c r="J38" s="52">
        <v>14807228</v>
      </c>
      <c r="K38" s="52">
        <f>(J38/I38)</f>
        <v>235035.36507936509</v>
      </c>
      <c r="L38" s="66">
        <v>8</v>
      </c>
      <c r="M38" s="35"/>
      <c r="N38" s="35">
        <v>7</v>
      </c>
      <c r="O38" s="35">
        <v>453</v>
      </c>
      <c r="P38" s="52">
        <v>50643760</v>
      </c>
      <c r="Q38" s="43">
        <f t="shared" si="8"/>
        <v>7234822.8571428573</v>
      </c>
      <c r="R38" s="47">
        <f t="shared" si="9"/>
        <v>111796.37969094922</v>
      </c>
      <c r="S38"/>
    </row>
    <row r="39" spans="2:19" ht="15.75" x14ac:dyDescent="0.25">
      <c r="B39" s="9">
        <v>27</v>
      </c>
      <c r="C39" s="33" t="s">
        <v>24</v>
      </c>
      <c r="D39" s="34"/>
      <c r="E39" s="35">
        <v>194</v>
      </c>
      <c r="F39" s="35">
        <v>198</v>
      </c>
      <c r="G39" s="52">
        <v>47198356</v>
      </c>
      <c r="H39" s="35"/>
      <c r="I39" s="35">
        <v>193</v>
      </c>
      <c r="J39" s="52">
        <v>45759116</v>
      </c>
      <c r="K39" s="52">
        <f>(J39/I39)</f>
        <v>237093.8652849741</v>
      </c>
      <c r="L39" s="66">
        <v>6</v>
      </c>
      <c r="M39" s="35"/>
      <c r="N39" s="35">
        <v>1</v>
      </c>
      <c r="O39" s="35">
        <v>5</v>
      </c>
      <c r="P39" s="52">
        <v>1439240</v>
      </c>
      <c r="Q39" s="43">
        <f t="shared" si="8"/>
        <v>1439240</v>
      </c>
      <c r="R39" s="47">
        <f t="shared" si="9"/>
        <v>287848</v>
      </c>
      <c r="S39"/>
    </row>
    <row r="40" spans="2:19" ht="15.75" x14ac:dyDescent="0.25">
      <c r="B40" s="9">
        <v>28</v>
      </c>
      <c r="C40" s="67"/>
      <c r="D40" s="34"/>
      <c r="E40" s="35"/>
      <c r="F40" s="35"/>
      <c r="G40" s="52"/>
      <c r="H40" s="35"/>
      <c r="I40" s="35"/>
      <c r="J40" s="52"/>
      <c r="K40" s="52"/>
      <c r="L40" s="35"/>
      <c r="M40" s="35"/>
      <c r="N40" s="35"/>
      <c r="O40" s="35"/>
      <c r="P40" s="52"/>
      <c r="Q40" s="52"/>
      <c r="R40" s="68"/>
      <c r="S40"/>
    </row>
    <row r="41" spans="2:19" ht="15.75" x14ac:dyDescent="0.25">
      <c r="B41" s="9">
        <v>29</v>
      </c>
      <c r="C41" s="60" t="s">
        <v>25</v>
      </c>
      <c r="D41" s="34"/>
      <c r="E41" s="35">
        <f>SUM(E42:E44)</f>
        <v>57</v>
      </c>
      <c r="F41" s="35">
        <f>SUM(F42:F44)</f>
        <v>57</v>
      </c>
      <c r="G41" s="52">
        <f>SUM(G42:G44)</f>
        <v>14945662</v>
      </c>
      <c r="H41" s="35"/>
      <c r="I41" s="35">
        <f>SUM(I42:I44)</f>
        <v>57</v>
      </c>
      <c r="J41" s="52">
        <f>SUM(J42:J44)</f>
        <v>14945662</v>
      </c>
      <c r="K41" s="52">
        <f>(J41/I41)</f>
        <v>262204.59649122809</v>
      </c>
      <c r="L41" s="35"/>
      <c r="M41" s="35"/>
      <c r="N41" s="35"/>
      <c r="O41" s="35"/>
      <c r="P41" s="52"/>
      <c r="Q41" s="43"/>
      <c r="R41" s="47"/>
      <c r="S41"/>
    </row>
    <row r="42" spans="2:19" ht="15.75" x14ac:dyDescent="0.25">
      <c r="B42" s="9">
        <v>30</v>
      </c>
      <c r="C42" s="33" t="s">
        <v>26</v>
      </c>
      <c r="D42" s="34"/>
      <c r="E42" s="35">
        <v>9</v>
      </c>
      <c r="F42" s="35">
        <v>9</v>
      </c>
      <c r="G42" s="52">
        <v>2127662</v>
      </c>
      <c r="H42" s="35"/>
      <c r="I42" s="35">
        <v>9</v>
      </c>
      <c r="J42" s="52">
        <v>2127662</v>
      </c>
      <c r="K42" s="52">
        <f>(J42/I42)</f>
        <v>236406.88888888888</v>
      </c>
      <c r="L42" s="66">
        <v>7</v>
      </c>
      <c r="M42" s="35"/>
      <c r="N42" s="35">
        <v>0</v>
      </c>
      <c r="O42" s="35">
        <v>0</v>
      </c>
      <c r="P42" s="52">
        <v>0</v>
      </c>
      <c r="Q42" s="43"/>
      <c r="R42" s="47"/>
      <c r="S42"/>
    </row>
    <row r="43" spans="2:19" ht="15.75" x14ac:dyDescent="0.25">
      <c r="B43" s="9">
        <v>31</v>
      </c>
      <c r="C43" s="33" t="s">
        <v>27</v>
      </c>
      <c r="D43" s="34"/>
      <c r="E43" s="35">
        <v>46</v>
      </c>
      <c r="F43" s="35">
        <v>46</v>
      </c>
      <c r="G43" s="52">
        <v>11974000</v>
      </c>
      <c r="H43" s="35"/>
      <c r="I43" s="35">
        <v>46</v>
      </c>
      <c r="J43" s="52">
        <v>11974000</v>
      </c>
      <c r="K43" s="52">
        <f>(J43/I43)</f>
        <v>260304.34782608695</v>
      </c>
      <c r="L43" s="66">
        <v>3</v>
      </c>
      <c r="M43" s="35"/>
      <c r="N43" s="35">
        <v>0</v>
      </c>
      <c r="O43" s="35">
        <v>0</v>
      </c>
      <c r="P43" s="52">
        <v>0</v>
      </c>
      <c r="Q43" s="43"/>
      <c r="R43" s="47"/>
      <c r="S43"/>
    </row>
    <row r="44" spans="2:19" ht="15.75" x14ac:dyDescent="0.25">
      <c r="B44" s="9">
        <v>32</v>
      </c>
      <c r="C44" s="33" t="s">
        <v>28</v>
      </c>
      <c r="D44" s="34"/>
      <c r="E44" s="35">
        <v>2</v>
      </c>
      <c r="F44" s="35">
        <v>2</v>
      </c>
      <c r="G44" s="52">
        <v>844000</v>
      </c>
      <c r="H44" s="35"/>
      <c r="I44" s="35">
        <v>2</v>
      </c>
      <c r="J44" s="52">
        <v>844000</v>
      </c>
      <c r="K44" s="52">
        <f>(J44/I44)</f>
        <v>422000</v>
      </c>
      <c r="L44" s="66">
        <v>1</v>
      </c>
      <c r="M44" s="35"/>
      <c r="N44" s="35">
        <v>0</v>
      </c>
      <c r="O44" s="35">
        <v>0</v>
      </c>
      <c r="P44" s="52">
        <v>0</v>
      </c>
      <c r="Q44" s="43"/>
      <c r="R44" s="47"/>
      <c r="S44"/>
    </row>
    <row r="45" spans="2:19" ht="15.75" x14ac:dyDescent="0.25">
      <c r="B45" s="9">
        <v>33</v>
      </c>
      <c r="C45" s="33"/>
      <c r="D45" s="34"/>
      <c r="E45" s="35"/>
      <c r="F45" s="35"/>
      <c r="G45" s="52"/>
      <c r="H45" s="35"/>
      <c r="I45" s="35"/>
      <c r="J45" s="52"/>
      <c r="K45" s="52"/>
      <c r="L45" s="35"/>
      <c r="M45" s="35"/>
      <c r="N45" s="35"/>
      <c r="O45" s="35"/>
      <c r="P45" s="52"/>
      <c r="Q45" s="43"/>
      <c r="R45" s="47"/>
      <c r="S45"/>
    </row>
    <row r="46" spans="2:19" ht="15.75" x14ac:dyDescent="0.25">
      <c r="B46" s="9">
        <v>34</v>
      </c>
      <c r="C46" s="60" t="s">
        <v>38</v>
      </c>
      <c r="D46" s="34"/>
      <c r="E46" s="35"/>
      <c r="F46" s="35"/>
      <c r="G46" s="52"/>
      <c r="H46" s="35"/>
      <c r="I46" s="35"/>
      <c r="J46" s="52"/>
      <c r="K46" s="52"/>
      <c r="L46" s="35"/>
      <c r="M46" s="35"/>
      <c r="N46" s="35"/>
      <c r="O46" s="35"/>
      <c r="P46" s="52"/>
      <c r="Q46" s="43"/>
      <c r="R46" s="47"/>
      <c r="S46"/>
    </row>
    <row r="47" spans="2:19" ht="15.75" x14ac:dyDescent="0.25">
      <c r="B47" s="9">
        <v>35</v>
      </c>
      <c r="C47" s="33" t="s">
        <v>42</v>
      </c>
      <c r="D47" s="34"/>
      <c r="E47" s="35"/>
      <c r="F47" s="35"/>
      <c r="G47" s="52"/>
      <c r="H47" s="35"/>
      <c r="I47" s="35"/>
      <c r="J47" s="52"/>
      <c r="K47" s="52"/>
      <c r="L47" s="35"/>
      <c r="M47" s="35"/>
      <c r="N47" s="35"/>
      <c r="O47" s="35"/>
      <c r="P47" s="52"/>
      <c r="Q47" s="43"/>
      <c r="R47" s="47"/>
      <c r="S47"/>
    </row>
    <row r="48" spans="2:19" ht="15.75" x14ac:dyDescent="0.25">
      <c r="B48" s="9">
        <v>36</v>
      </c>
      <c r="C48" s="69" t="s">
        <v>53</v>
      </c>
      <c r="D48" s="34"/>
      <c r="E48" s="35"/>
      <c r="F48" s="35"/>
      <c r="G48" s="52"/>
      <c r="H48" s="35"/>
      <c r="I48" s="35"/>
      <c r="J48" s="52"/>
      <c r="K48" s="52"/>
      <c r="L48" s="35"/>
      <c r="M48" s="35"/>
      <c r="N48" s="35"/>
      <c r="O48" s="35"/>
      <c r="P48" s="52"/>
      <c r="Q48" s="43"/>
      <c r="R48" s="47"/>
      <c r="S48"/>
    </row>
    <row r="49" spans="2:19" ht="15.75" x14ac:dyDescent="0.25">
      <c r="B49" s="9">
        <v>37</v>
      </c>
      <c r="C49" s="69" t="s">
        <v>54</v>
      </c>
      <c r="D49" s="34"/>
      <c r="E49" s="35"/>
      <c r="F49" s="35"/>
      <c r="G49" s="52"/>
      <c r="H49" s="35"/>
      <c r="I49" s="35"/>
      <c r="J49" s="52"/>
      <c r="K49" s="52"/>
      <c r="L49" s="35"/>
      <c r="M49" s="35"/>
      <c r="N49" s="35"/>
      <c r="O49" s="35"/>
      <c r="P49" s="52"/>
      <c r="Q49" s="43"/>
      <c r="R49" s="47"/>
      <c r="S49"/>
    </row>
    <row r="50" spans="2:19" ht="15.75" x14ac:dyDescent="0.25">
      <c r="B50" s="9">
        <v>38</v>
      </c>
      <c r="C50" s="33" t="s">
        <v>29</v>
      </c>
      <c r="D50" s="34"/>
      <c r="E50" s="35">
        <v>2</v>
      </c>
      <c r="F50" s="35">
        <v>2</v>
      </c>
      <c r="G50" s="52">
        <v>442000</v>
      </c>
      <c r="H50" s="35"/>
      <c r="I50" s="35">
        <v>2</v>
      </c>
      <c r="J50" s="52">
        <v>442000</v>
      </c>
      <c r="K50" s="52">
        <f>(J50/I50)</f>
        <v>221000</v>
      </c>
      <c r="L50" s="66">
        <v>11</v>
      </c>
      <c r="M50" s="35"/>
      <c r="N50" s="35">
        <v>0</v>
      </c>
      <c r="O50" s="35">
        <v>0</v>
      </c>
      <c r="P50" s="52">
        <v>0</v>
      </c>
      <c r="Q50" s="43"/>
      <c r="R50" s="47"/>
      <c r="S50"/>
    </row>
    <row r="51" spans="2:19" ht="15.75" x14ac:dyDescent="0.25">
      <c r="B51" s="9">
        <v>39</v>
      </c>
      <c r="C51" s="33" t="s">
        <v>30</v>
      </c>
      <c r="D51" s="34"/>
      <c r="E51" s="35">
        <v>7</v>
      </c>
      <c r="F51" s="35">
        <v>7</v>
      </c>
      <c r="G51" s="52">
        <v>1581990</v>
      </c>
      <c r="H51" s="35"/>
      <c r="I51" s="35">
        <v>7</v>
      </c>
      <c r="J51" s="52">
        <v>1581990</v>
      </c>
      <c r="K51" s="52">
        <f>(J51/I51)</f>
        <v>225998.57142857142</v>
      </c>
      <c r="L51" s="66">
        <v>10</v>
      </c>
      <c r="M51" s="35"/>
      <c r="N51" s="35">
        <v>0</v>
      </c>
      <c r="O51" s="35">
        <v>0</v>
      </c>
      <c r="P51" s="52">
        <v>0</v>
      </c>
      <c r="Q51" s="43"/>
      <c r="R51" s="47"/>
      <c r="S51"/>
    </row>
    <row r="52" spans="2:19" ht="15.75" x14ac:dyDescent="0.25">
      <c r="B52" s="9">
        <v>40</v>
      </c>
      <c r="C52" s="33"/>
      <c r="D52" s="34"/>
      <c r="E52" s="35"/>
      <c r="F52" s="35"/>
      <c r="G52" s="52"/>
      <c r="H52" s="35"/>
      <c r="I52" s="35"/>
      <c r="J52" s="52"/>
      <c r="K52" s="52"/>
      <c r="L52" s="35"/>
      <c r="M52" s="35"/>
      <c r="N52" s="35"/>
      <c r="O52" s="35"/>
      <c r="P52" s="52"/>
      <c r="Q52" s="43"/>
      <c r="R52" s="47"/>
      <c r="S52"/>
    </row>
    <row r="53" spans="2:19" ht="15.75" x14ac:dyDescent="0.25">
      <c r="B53" s="9">
        <v>41</v>
      </c>
      <c r="C53" s="60" t="s">
        <v>39</v>
      </c>
      <c r="D53" s="34"/>
      <c r="E53" s="35"/>
      <c r="F53" s="35"/>
      <c r="G53" s="52"/>
      <c r="H53" s="35"/>
      <c r="I53" s="35"/>
      <c r="J53" s="52"/>
      <c r="K53" s="52"/>
      <c r="L53" s="35"/>
      <c r="M53" s="35"/>
      <c r="N53" s="35"/>
      <c r="O53" s="35"/>
      <c r="P53" s="52"/>
      <c r="Q53" s="43"/>
      <c r="R53" s="47"/>
      <c r="S53"/>
    </row>
    <row r="54" spans="2:19" ht="15.75" x14ac:dyDescent="0.25">
      <c r="B54" s="9">
        <v>42</v>
      </c>
      <c r="C54" s="33" t="s">
        <v>43</v>
      </c>
      <c r="D54" s="34"/>
      <c r="E54" s="35"/>
      <c r="F54" s="35"/>
      <c r="G54" s="52"/>
      <c r="H54" s="35"/>
      <c r="I54" s="35"/>
      <c r="J54" s="52"/>
      <c r="K54" s="52"/>
      <c r="L54" s="35"/>
      <c r="M54" s="35"/>
      <c r="N54" s="35"/>
      <c r="O54" s="35"/>
      <c r="P54" s="52"/>
      <c r="Q54" s="43"/>
      <c r="R54" s="47"/>
      <c r="S54"/>
    </row>
    <row r="55" spans="2:19" ht="15.75" x14ac:dyDescent="0.25">
      <c r="B55" s="9">
        <v>43</v>
      </c>
      <c r="C55" s="69" t="s">
        <v>55</v>
      </c>
      <c r="D55" s="34"/>
      <c r="E55" s="35"/>
      <c r="F55" s="35"/>
      <c r="G55" s="52"/>
      <c r="H55" s="35"/>
      <c r="I55" s="35"/>
      <c r="J55" s="52"/>
      <c r="K55" s="52"/>
      <c r="L55" s="35"/>
      <c r="M55" s="35"/>
      <c r="N55" s="35"/>
      <c r="O55" s="35"/>
      <c r="P55" s="52"/>
      <c r="Q55" s="43"/>
      <c r="R55" s="47"/>
      <c r="S55"/>
    </row>
    <row r="56" spans="2:19" ht="15.75" x14ac:dyDescent="0.25">
      <c r="B56" s="9">
        <v>44</v>
      </c>
      <c r="C56" s="69" t="s">
        <v>56</v>
      </c>
      <c r="D56" s="34"/>
      <c r="E56" s="35"/>
      <c r="F56" s="35"/>
      <c r="G56" s="52"/>
      <c r="H56" s="35"/>
      <c r="I56" s="35"/>
      <c r="J56" s="52"/>
      <c r="K56" s="52"/>
      <c r="L56" s="35"/>
      <c r="M56" s="35"/>
      <c r="N56" s="35"/>
      <c r="O56" s="35"/>
      <c r="P56" s="52"/>
      <c r="Q56" s="43"/>
      <c r="R56" s="47"/>
      <c r="S56"/>
    </row>
    <row r="57" spans="2:19" ht="15.75" x14ac:dyDescent="0.25">
      <c r="B57" s="9">
        <v>45</v>
      </c>
      <c r="C57" s="33" t="s">
        <v>31</v>
      </c>
      <c r="D57" s="34"/>
      <c r="E57" s="35">
        <v>14</v>
      </c>
      <c r="F57" s="35">
        <v>14</v>
      </c>
      <c r="G57" s="52">
        <v>3180454</v>
      </c>
      <c r="H57" s="35"/>
      <c r="I57" s="35">
        <v>14</v>
      </c>
      <c r="J57" s="52">
        <v>3180454</v>
      </c>
      <c r="K57" s="52">
        <f>(J57/I57)</f>
        <v>227175.28571428571</v>
      </c>
      <c r="L57" s="66">
        <v>9</v>
      </c>
      <c r="M57" s="35"/>
      <c r="N57" s="35">
        <v>0</v>
      </c>
      <c r="O57" s="35">
        <v>0</v>
      </c>
      <c r="P57" s="52">
        <v>0</v>
      </c>
      <c r="Q57" s="43"/>
      <c r="R57" s="47"/>
      <c r="S57"/>
    </row>
    <row r="58" spans="2:19" ht="15.75" x14ac:dyDescent="0.25">
      <c r="B58" s="9">
        <v>46</v>
      </c>
      <c r="C58" s="33" t="s">
        <v>44</v>
      </c>
      <c r="D58" s="34"/>
      <c r="E58" s="35"/>
      <c r="F58" s="35"/>
      <c r="G58" s="52"/>
      <c r="H58" s="35"/>
      <c r="I58" s="35"/>
      <c r="J58" s="52"/>
      <c r="K58" s="52"/>
      <c r="L58" s="35"/>
      <c r="M58" s="35"/>
      <c r="N58" s="35"/>
      <c r="O58" s="35"/>
      <c r="P58" s="52"/>
      <c r="Q58" s="43"/>
      <c r="R58" s="47"/>
      <c r="S58"/>
    </row>
    <row r="59" spans="2:19" ht="15.75" x14ac:dyDescent="0.25">
      <c r="B59" s="9">
        <v>47</v>
      </c>
      <c r="C59" s="69" t="s">
        <v>57</v>
      </c>
      <c r="D59" s="34"/>
      <c r="E59" s="35">
        <v>0</v>
      </c>
      <c r="F59" s="35">
        <v>0</v>
      </c>
      <c r="G59" s="52">
        <v>0</v>
      </c>
      <c r="H59" s="35"/>
      <c r="I59" s="35">
        <v>0</v>
      </c>
      <c r="J59" s="52">
        <v>0</v>
      </c>
      <c r="K59" s="52"/>
      <c r="L59" s="35"/>
      <c r="M59" s="35"/>
      <c r="N59" s="35">
        <v>0</v>
      </c>
      <c r="O59" s="35">
        <v>0</v>
      </c>
      <c r="P59" s="52">
        <v>0</v>
      </c>
      <c r="Q59" s="43"/>
      <c r="R59" s="47"/>
      <c r="S59"/>
    </row>
    <row r="60" spans="2:19" ht="15.75" x14ac:dyDescent="0.25">
      <c r="B60" s="9">
        <v>48</v>
      </c>
      <c r="C60" s="69" t="s">
        <v>58</v>
      </c>
      <c r="D60" s="34"/>
      <c r="E60" s="35"/>
      <c r="F60" s="35"/>
      <c r="G60" s="52"/>
      <c r="H60" s="35"/>
      <c r="I60" s="35"/>
      <c r="J60" s="52"/>
      <c r="K60" s="52"/>
      <c r="L60" s="35"/>
      <c r="M60" s="35"/>
      <c r="N60" s="35"/>
      <c r="O60" s="35"/>
      <c r="P60" s="52"/>
      <c r="Q60" s="43"/>
      <c r="R60" s="47"/>
      <c r="S60"/>
    </row>
    <row r="61" spans="2:19" ht="15.75" x14ac:dyDescent="0.25">
      <c r="B61" s="9">
        <v>49</v>
      </c>
      <c r="C61" s="33" t="s">
        <v>32</v>
      </c>
      <c r="D61" s="34"/>
      <c r="E61" s="35">
        <v>29</v>
      </c>
      <c r="F61" s="35">
        <v>91</v>
      </c>
      <c r="G61" s="52">
        <v>14253120</v>
      </c>
      <c r="H61" s="35"/>
      <c r="I61" s="35">
        <v>25</v>
      </c>
      <c r="J61" s="52">
        <v>5181120</v>
      </c>
      <c r="K61" s="52">
        <f>(J61/I61)</f>
        <v>207244.79999999999</v>
      </c>
      <c r="L61" s="66">
        <v>13</v>
      </c>
      <c r="M61" s="35"/>
      <c r="N61" s="35">
        <v>4</v>
      </c>
      <c r="O61" s="35">
        <v>66</v>
      </c>
      <c r="P61" s="52">
        <v>9072000</v>
      </c>
      <c r="Q61" s="43">
        <f t="shared" ref="Q61" si="10">(P61/N61)</f>
        <v>2268000</v>
      </c>
      <c r="R61" s="47">
        <f t="shared" ref="R61" si="11">(P61/O61)</f>
        <v>137454.54545454544</v>
      </c>
      <c r="S61"/>
    </row>
    <row r="62" spans="2:19" ht="15.75" x14ac:dyDescent="0.25">
      <c r="B62" s="9">
        <v>50</v>
      </c>
      <c r="C62" s="33" t="s">
        <v>45</v>
      </c>
      <c r="D62" s="34"/>
      <c r="E62" s="35"/>
      <c r="F62" s="35"/>
      <c r="G62" s="52"/>
      <c r="H62" s="35"/>
      <c r="I62" s="35"/>
      <c r="J62" s="52"/>
      <c r="K62" s="52"/>
      <c r="L62" s="35"/>
      <c r="M62" s="35"/>
      <c r="N62" s="35"/>
      <c r="O62" s="35"/>
      <c r="P62" s="52"/>
      <c r="Q62" s="43"/>
      <c r="R62" s="47"/>
      <c r="S62"/>
    </row>
    <row r="63" spans="2:19" ht="15.75" x14ac:dyDescent="0.25">
      <c r="B63" s="9">
        <v>51</v>
      </c>
      <c r="C63" s="69" t="s">
        <v>59</v>
      </c>
      <c r="D63" s="34"/>
      <c r="E63" s="35">
        <v>5</v>
      </c>
      <c r="F63" s="35">
        <v>5</v>
      </c>
      <c r="G63" s="52">
        <v>1783635</v>
      </c>
      <c r="H63" s="35"/>
      <c r="I63" s="35">
        <v>5</v>
      </c>
      <c r="J63" s="52">
        <v>1783635</v>
      </c>
      <c r="K63" s="52">
        <f>(J63/I63)</f>
        <v>356727</v>
      </c>
      <c r="L63" s="35"/>
      <c r="M63" s="35"/>
      <c r="N63" s="35">
        <v>0</v>
      </c>
      <c r="O63" s="35">
        <v>0</v>
      </c>
      <c r="P63" s="52">
        <v>0</v>
      </c>
      <c r="Q63" s="43"/>
      <c r="R63" s="47"/>
      <c r="S63"/>
    </row>
    <row r="64" spans="2:19" ht="15.75" x14ac:dyDescent="0.25">
      <c r="B64" s="9">
        <v>52</v>
      </c>
      <c r="C64" s="70"/>
      <c r="D64" s="34"/>
      <c r="E64" s="35"/>
      <c r="F64" s="35"/>
      <c r="G64" s="52"/>
      <c r="H64" s="35"/>
      <c r="I64" s="35"/>
      <c r="J64" s="52"/>
      <c r="K64" s="52"/>
      <c r="L64" s="35"/>
      <c r="M64" s="35"/>
      <c r="N64" s="35"/>
      <c r="O64" s="35"/>
      <c r="P64" s="52"/>
      <c r="Q64" s="43"/>
      <c r="R64" s="47"/>
    </row>
    <row r="65" spans="2:19" ht="15.75" x14ac:dyDescent="0.25">
      <c r="B65" s="9">
        <v>53</v>
      </c>
      <c r="C65" s="60" t="s">
        <v>40</v>
      </c>
      <c r="D65" s="34"/>
      <c r="E65" s="35"/>
      <c r="F65" s="35"/>
      <c r="G65" s="52"/>
      <c r="H65" s="35"/>
      <c r="I65" s="35"/>
      <c r="J65" s="52"/>
      <c r="K65" s="52"/>
      <c r="L65" s="35"/>
      <c r="M65" s="35"/>
      <c r="N65" s="35"/>
      <c r="O65" s="35"/>
      <c r="P65" s="52"/>
      <c r="Q65" s="43"/>
      <c r="R65" s="47"/>
    </row>
    <row r="66" spans="2:19" ht="15.75" x14ac:dyDescent="0.25">
      <c r="B66" s="9">
        <v>54</v>
      </c>
      <c r="C66" s="33" t="s">
        <v>46</v>
      </c>
      <c r="D66" s="34"/>
      <c r="E66" s="35"/>
      <c r="F66" s="35"/>
      <c r="G66" s="52"/>
      <c r="H66" s="35"/>
      <c r="I66" s="35"/>
      <c r="J66" s="52"/>
      <c r="K66" s="52"/>
      <c r="L66" s="35"/>
      <c r="M66" s="35"/>
      <c r="N66" s="35"/>
      <c r="O66" s="35"/>
      <c r="P66" s="52"/>
      <c r="Q66" s="43"/>
      <c r="R66" s="47"/>
    </row>
    <row r="67" spans="2:19" ht="15.75" x14ac:dyDescent="0.25">
      <c r="B67" s="9">
        <v>55</v>
      </c>
      <c r="C67" s="33" t="s">
        <v>60</v>
      </c>
      <c r="D67" s="34"/>
      <c r="E67" s="35">
        <v>0</v>
      </c>
      <c r="F67" s="35">
        <v>0</v>
      </c>
      <c r="G67" s="52">
        <v>0</v>
      </c>
      <c r="H67" s="35"/>
      <c r="I67" s="35">
        <v>0</v>
      </c>
      <c r="J67" s="52">
        <v>0</v>
      </c>
      <c r="K67" s="52"/>
      <c r="L67" s="35"/>
      <c r="M67" s="35"/>
      <c r="N67" s="35">
        <v>0</v>
      </c>
      <c r="O67" s="35">
        <v>0</v>
      </c>
      <c r="P67" s="52">
        <v>0</v>
      </c>
      <c r="Q67" s="43"/>
      <c r="R67" s="47"/>
    </row>
    <row r="68" spans="2:19" ht="15.75" x14ac:dyDescent="0.25">
      <c r="B68" s="9">
        <v>56</v>
      </c>
      <c r="C68" s="33" t="s">
        <v>33</v>
      </c>
      <c r="D68" s="20"/>
      <c r="E68" s="35">
        <v>21</v>
      </c>
      <c r="F68" s="35">
        <v>21</v>
      </c>
      <c r="G68" s="52">
        <v>2817266</v>
      </c>
      <c r="H68" s="35"/>
      <c r="I68" s="35">
        <v>21</v>
      </c>
      <c r="J68" s="52">
        <v>2817266</v>
      </c>
      <c r="K68" s="52">
        <f>(J68/I68)</f>
        <v>134155.52380952382</v>
      </c>
      <c r="L68" s="66">
        <v>16</v>
      </c>
      <c r="M68" s="35"/>
      <c r="N68" s="35">
        <v>0</v>
      </c>
      <c r="O68" s="35">
        <v>0</v>
      </c>
      <c r="P68" s="52">
        <v>0</v>
      </c>
      <c r="Q68" s="43"/>
      <c r="R68" s="47"/>
    </row>
    <row r="69" spans="2:19" ht="15.75" x14ac:dyDescent="0.25">
      <c r="B69" s="9">
        <v>57</v>
      </c>
      <c r="C69" s="33" t="s">
        <v>61</v>
      </c>
      <c r="D69" s="20"/>
      <c r="E69" s="35"/>
      <c r="F69" s="35"/>
      <c r="G69" s="52"/>
      <c r="H69" s="35"/>
      <c r="I69" s="35"/>
      <c r="J69" s="52"/>
      <c r="K69" s="52"/>
      <c r="L69" s="35"/>
      <c r="M69" s="35"/>
      <c r="N69" s="35"/>
      <c r="O69" s="35"/>
      <c r="P69" s="52"/>
      <c r="Q69" s="53"/>
      <c r="R69" s="54"/>
    </row>
    <row r="70" spans="2:19" ht="15.75" x14ac:dyDescent="0.25">
      <c r="B70" s="7"/>
      <c r="C70" s="69" t="s">
        <v>62</v>
      </c>
      <c r="D70" s="20"/>
      <c r="E70" s="35">
        <v>5</v>
      </c>
      <c r="F70" s="35">
        <v>5</v>
      </c>
      <c r="G70" s="52">
        <v>1112666</v>
      </c>
      <c r="H70" s="35"/>
      <c r="I70" s="35">
        <v>5</v>
      </c>
      <c r="J70" s="52">
        <v>1112666</v>
      </c>
      <c r="K70" s="52">
        <f>(J70/I70)</f>
        <v>222533.2</v>
      </c>
      <c r="L70" s="35"/>
      <c r="M70" s="35"/>
      <c r="N70" s="35">
        <v>0</v>
      </c>
      <c r="O70" s="35">
        <v>0</v>
      </c>
      <c r="P70" s="52">
        <v>0</v>
      </c>
      <c r="Q70" s="53"/>
      <c r="R70" s="54"/>
    </row>
    <row r="71" spans="2:19" ht="16.5" thickBot="1" x14ac:dyDescent="0.3">
      <c r="B71" s="7"/>
      <c r="C71" s="71"/>
      <c r="D71" s="72"/>
      <c r="E71" s="73"/>
      <c r="F71" s="73"/>
      <c r="G71" s="74"/>
      <c r="H71" s="73"/>
      <c r="I71" s="73"/>
      <c r="J71" s="74"/>
      <c r="K71" s="74"/>
      <c r="L71" s="75"/>
      <c r="M71" s="73"/>
      <c r="N71" s="76"/>
      <c r="O71" s="76"/>
      <c r="P71" s="77"/>
      <c r="Q71" s="77"/>
      <c r="R71" s="78"/>
    </row>
    <row r="72" spans="2:19" ht="16.5" thickTop="1" x14ac:dyDescent="0.25">
      <c r="B72" s="7"/>
      <c r="C72" s="21"/>
      <c r="D72" s="10"/>
      <c r="E72" s="19"/>
      <c r="F72" s="19"/>
      <c r="G72" s="12"/>
      <c r="H72" s="19"/>
      <c r="I72" s="19"/>
      <c r="J72" s="12"/>
      <c r="K72" s="12"/>
      <c r="L72" s="18"/>
      <c r="M72" s="19"/>
      <c r="N72" s="14"/>
      <c r="O72" s="14"/>
      <c r="P72" s="15"/>
      <c r="Q72" s="15"/>
      <c r="R72" s="15"/>
    </row>
    <row r="73" spans="2:19" ht="15.75" x14ac:dyDescent="0.25">
      <c r="B73" s="7"/>
      <c r="C73" s="22" t="s">
        <v>74</v>
      </c>
      <c r="D73" s="10"/>
      <c r="E73" s="19"/>
      <c r="F73" s="19"/>
      <c r="G73" s="12"/>
      <c r="H73" s="19"/>
      <c r="I73" s="19"/>
      <c r="J73" s="12"/>
      <c r="K73" s="12"/>
      <c r="L73" s="18"/>
      <c r="M73" s="19"/>
      <c r="N73" s="14"/>
      <c r="O73" s="14"/>
      <c r="P73" s="15"/>
      <c r="Q73" s="15"/>
      <c r="R73" s="15"/>
    </row>
    <row r="74" spans="2:19" ht="15.75" x14ac:dyDescent="0.25">
      <c r="B74" s="7"/>
      <c r="C74" s="22" t="s">
        <v>34</v>
      </c>
      <c r="D74" s="10"/>
      <c r="E74" s="19"/>
      <c r="F74" s="19"/>
      <c r="G74" s="12"/>
      <c r="H74" s="19"/>
      <c r="I74" s="19"/>
      <c r="J74" s="12"/>
      <c r="K74" s="12"/>
      <c r="L74" s="18"/>
      <c r="M74" s="19"/>
      <c r="N74" s="19"/>
      <c r="O74" s="19"/>
      <c r="P74" s="12"/>
      <c r="Q74" s="12"/>
      <c r="R74" s="12"/>
    </row>
    <row r="75" spans="2:19" ht="15.75" x14ac:dyDescent="0.25">
      <c r="B75" s="7"/>
      <c r="C75" s="23" t="s">
        <v>35</v>
      </c>
      <c r="D75" s="10"/>
      <c r="E75" s="19"/>
      <c r="F75" s="19"/>
      <c r="G75" s="12"/>
      <c r="H75" s="19"/>
      <c r="I75" s="19"/>
      <c r="J75" s="12"/>
      <c r="K75" s="12"/>
      <c r="L75" s="18"/>
      <c r="M75" s="19"/>
      <c r="N75" s="19"/>
      <c r="O75" s="19"/>
      <c r="P75" s="12"/>
      <c r="Q75" s="12"/>
      <c r="R75" s="12"/>
    </row>
    <row r="76" spans="2:19" ht="15.75" x14ac:dyDescent="0.25">
      <c r="B76" s="7"/>
      <c r="C76" s="23" t="s">
        <v>36</v>
      </c>
      <c r="D76" s="10"/>
      <c r="E76" s="19"/>
      <c r="F76" s="19"/>
      <c r="G76" s="12"/>
      <c r="H76" s="19"/>
      <c r="I76" s="19"/>
      <c r="J76" s="12"/>
      <c r="K76" s="12"/>
      <c r="L76" s="18"/>
      <c r="M76" s="19"/>
      <c r="N76" s="19"/>
      <c r="O76" s="19"/>
      <c r="P76" s="12"/>
      <c r="Q76" s="12"/>
      <c r="R76" s="12"/>
    </row>
    <row r="77" spans="2:19" ht="15.75" x14ac:dyDescent="0.25">
      <c r="B77" s="7"/>
      <c r="C77" s="23" t="s">
        <v>37</v>
      </c>
      <c r="D77" s="10"/>
      <c r="E77" s="19"/>
      <c r="F77" s="19"/>
      <c r="G77" s="12"/>
      <c r="H77" s="19"/>
      <c r="I77" s="19"/>
      <c r="J77" s="12"/>
      <c r="K77" s="12"/>
      <c r="L77" s="18"/>
      <c r="M77" s="19"/>
      <c r="N77" s="19"/>
      <c r="O77" s="19"/>
      <c r="P77" s="12"/>
      <c r="Q77" s="12"/>
      <c r="R77" s="12"/>
    </row>
    <row r="78" spans="2:19" ht="15.75" x14ac:dyDescent="0.25">
      <c r="B78" s="6"/>
      <c r="C78" s="23" t="s">
        <v>47</v>
      </c>
      <c r="D78" s="10"/>
      <c r="E78" s="19"/>
      <c r="F78" s="19"/>
      <c r="G78" s="12"/>
      <c r="H78" s="19"/>
      <c r="I78" s="19"/>
      <c r="J78" s="12"/>
      <c r="K78" s="12"/>
      <c r="L78" s="18"/>
      <c r="M78" s="19"/>
      <c r="N78" s="19"/>
      <c r="O78" s="19"/>
      <c r="P78" s="12"/>
      <c r="Q78" s="12"/>
      <c r="R78" s="12"/>
    </row>
    <row r="79" spans="2:19" ht="15.75" x14ac:dyDescent="0.25">
      <c r="B79" s="7"/>
      <c r="C79" s="23" t="s">
        <v>48</v>
      </c>
      <c r="D79" s="10"/>
      <c r="E79" s="19"/>
      <c r="F79" s="19"/>
      <c r="G79" s="12"/>
      <c r="H79" s="19"/>
      <c r="I79" s="19"/>
      <c r="J79" s="12"/>
      <c r="K79" s="12"/>
      <c r="L79" s="18"/>
      <c r="M79" s="19"/>
      <c r="N79" s="19"/>
      <c r="O79" s="19"/>
      <c r="P79" s="12"/>
      <c r="Q79" s="12"/>
      <c r="R79" s="12"/>
    </row>
    <row r="80" spans="2:19" ht="15.75" x14ac:dyDescent="0.25">
      <c r="B80" s="7"/>
      <c r="C80" s="23" t="s">
        <v>49</v>
      </c>
      <c r="D80" s="10"/>
      <c r="E80" s="19"/>
      <c r="F80" s="19"/>
      <c r="G80" s="12"/>
      <c r="H80" s="19"/>
      <c r="I80" s="19"/>
      <c r="J80" s="12"/>
      <c r="K80" s="12"/>
      <c r="L80" s="18"/>
      <c r="M80" s="19"/>
      <c r="N80" s="19"/>
      <c r="O80" s="19"/>
      <c r="P80" s="12"/>
      <c r="Q80" s="12"/>
      <c r="R80" s="12"/>
      <c r="S80"/>
    </row>
    <row r="81" spans="2:19" ht="15.75" x14ac:dyDescent="0.25">
      <c r="B81" s="7"/>
      <c r="C81" s="17" t="s">
        <v>50</v>
      </c>
      <c r="D81" s="10"/>
      <c r="E81" s="19"/>
      <c r="F81" s="19"/>
      <c r="G81" s="12"/>
      <c r="H81" s="19"/>
      <c r="I81" s="19"/>
      <c r="J81" s="12"/>
      <c r="K81" s="12"/>
      <c r="L81" s="18"/>
      <c r="M81" s="19"/>
      <c r="N81" s="19"/>
      <c r="O81" s="19"/>
      <c r="P81" s="12"/>
      <c r="Q81" s="12"/>
      <c r="R81" s="12"/>
      <c r="S81"/>
    </row>
    <row r="82" spans="2:19" ht="15.75" x14ac:dyDescent="0.25">
      <c r="B82" s="7"/>
      <c r="C82" s="17" t="s">
        <v>51</v>
      </c>
      <c r="D82" s="10"/>
      <c r="E82" s="19"/>
      <c r="F82" s="19"/>
      <c r="G82" s="12"/>
      <c r="H82" s="19"/>
      <c r="I82" s="19"/>
      <c r="J82" s="12"/>
      <c r="K82" s="12"/>
      <c r="L82" s="18"/>
      <c r="M82" s="19"/>
      <c r="N82" s="19"/>
      <c r="O82" s="19"/>
      <c r="P82" s="12"/>
      <c r="Q82" s="12"/>
      <c r="R82" s="12"/>
      <c r="S82"/>
    </row>
    <row r="83" spans="2:19" ht="15.75" x14ac:dyDescent="0.25">
      <c r="B83" s="7"/>
      <c r="C83" s="17" t="s">
        <v>52</v>
      </c>
      <c r="D83" s="17"/>
      <c r="E83" s="14"/>
      <c r="F83" s="14"/>
      <c r="G83" s="15"/>
      <c r="H83" s="13"/>
      <c r="I83" s="14"/>
      <c r="J83" s="15"/>
      <c r="K83" s="15"/>
      <c r="L83" s="16"/>
      <c r="M83" s="13"/>
      <c r="N83" s="14"/>
      <c r="O83" s="14"/>
      <c r="P83" s="15"/>
      <c r="Q83" s="15"/>
      <c r="R83" s="15"/>
      <c r="S83"/>
    </row>
    <row r="84" spans="2:19" ht="15.75" x14ac:dyDescent="0.25">
      <c r="B84" s="7"/>
      <c r="C84" s="10"/>
      <c r="D84" s="10"/>
      <c r="E84" s="11"/>
      <c r="F84" s="11"/>
      <c r="G84" s="12"/>
      <c r="H84" s="13"/>
      <c r="I84" s="14"/>
      <c r="J84" s="15"/>
      <c r="K84" s="15"/>
      <c r="L84" s="16"/>
      <c r="M84" s="13"/>
      <c r="N84" s="14"/>
      <c r="O84" s="14"/>
      <c r="P84" s="15"/>
      <c r="Q84" s="15"/>
      <c r="R84" s="15"/>
      <c r="S84"/>
    </row>
  </sheetData>
  <mergeCells count="4">
    <mergeCell ref="E9:G9"/>
    <mergeCell ref="I9:L9"/>
    <mergeCell ref="N9:R9"/>
    <mergeCell ref="E6:R6"/>
  </mergeCells>
  <phoneticPr fontId="0" type="noConversion"/>
  <pageMargins left="0.75" right="0.75" top="1" bottom="1" header="0.5" footer="0.5"/>
  <pageSetup scale="4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BD01D83-073A-4820-A5B2-3F59E4BC8DD6}"/>
</file>

<file path=customXml/itemProps2.xml><?xml version="1.0" encoding="utf-8"?>
<ds:datastoreItem xmlns:ds="http://schemas.openxmlformats.org/officeDocument/2006/customXml" ds:itemID="{512BC47A-54CE-4F8C-AB42-DDB5816A7F7A}"/>
</file>

<file path=customXml/itemProps3.xml><?xml version="1.0" encoding="utf-8"?>
<ds:datastoreItem xmlns:ds="http://schemas.openxmlformats.org/officeDocument/2006/customXml" ds:itemID="{EF009750-051C-4CC2-8D7A-D34A6A8E8E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2017-03-07T14:08:59Z</cp:lastPrinted>
  <dcterms:created xsi:type="dcterms:W3CDTF">2003-04-24T14:06:32Z</dcterms:created>
  <dcterms:modified xsi:type="dcterms:W3CDTF">2019-04-03T14:07:26Z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