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JAN19\"/>
    </mc:Choice>
  </mc:AlternateContent>
  <xr:revisionPtr revIDLastSave="0" documentId="8_{D026F939-E4D5-4339-A1CB-79658893485B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A" sheetId="1" r:id="rId1"/>
  </sheets>
  <definedNames>
    <definedName name="_xlnm.Print_Area" localSheetId="0">'2A'!$B$2:$U$81</definedName>
  </definedNames>
  <calcPr calcId="179017"/>
</workbook>
</file>

<file path=xl/calcChain.xml><?xml version="1.0" encoding="utf-8"?>
<calcChain xmlns="http://schemas.openxmlformats.org/spreadsheetml/2006/main">
  <c r="S68" i="1" l="1"/>
  <c r="R68" i="1"/>
  <c r="S66" i="1"/>
  <c r="R66" i="1"/>
  <c r="S65" i="1"/>
  <c r="R65" i="1"/>
  <c r="S61" i="1"/>
  <c r="R61" i="1"/>
  <c r="S59" i="1"/>
  <c r="R59" i="1"/>
  <c r="S57" i="1"/>
  <c r="R57" i="1"/>
  <c r="S55" i="1"/>
  <c r="R55" i="1"/>
  <c r="S49" i="1"/>
  <c r="R49" i="1"/>
  <c r="S48" i="1"/>
  <c r="R48" i="1"/>
  <c r="S42" i="1"/>
  <c r="R42" i="1"/>
  <c r="S41" i="1"/>
  <c r="R41" i="1"/>
  <c r="S40" i="1"/>
  <c r="R40" i="1"/>
  <c r="S39" i="1"/>
  <c r="R39" i="1"/>
  <c r="S37" i="1"/>
  <c r="R37" i="1"/>
  <c r="S36" i="1"/>
  <c r="R36" i="1"/>
  <c r="S35" i="1"/>
  <c r="R35" i="1"/>
  <c r="S34" i="1"/>
  <c r="R34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5" i="1"/>
  <c r="R15" i="1"/>
  <c r="S13" i="1"/>
  <c r="R13" i="1"/>
  <c r="M68" i="1"/>
  <c r="L68" i="1"/>
  <c r="M66" i="1"/>
  <c r="L66" i="1"/>
  <c r="M65" i="1"/>
  <c r="L65" i="1"/>
  <c r="M61" i="1"/>
  <c r="L61" i="1"/>
  <c r="M59" i="1"/>
  <c r="L59" i="1"/>
  <c r="M57" i="1"/>
  <c r="L57" i="1"/>
  <c r="M55" i="1"/>
  <c r="L55" i="1"/>
  <c r="M49" i="1"/>
  <c r="L49" i="1"/>
  <c r="M48" i="1"/>
  <c r="L48" i="1"/>
  <c r="M42" i="1"/>
  <c r="L42" i="1"/>
  <c r="M41" i="1"/>
  <c r="L41" i="1"/>
  <c r="M40" i="1"/>
  <c r="L40" i="1"/>
  <c r="M39" i="1"/>
  <c r="L39" i="1"/>
  <c r="M37" i="1"/>
  <c r="L37" i="1"/>
  <c r="M36" i="1"/>
  <c r="L36" i="1"/>
  <c r="M35" i="1"/>
  <c r="L35" i="1"/>
  <c r="M34" i="1"/>
  <c r="L34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5" i="1"/>
  <c r="L15" i="1"/>
  <c r="M13" i="1"/>
  <c r="L13" i="1"/>
  <c r="P68" i="1" l="1"/>
  <c r="Q68" i="1" s="1"/>
  <c r="J68" i="1"/>
  <c r="K68" i="1" s="1"/>
  <c r="I68" i="1"/>
  <c r="F68" i="1"/>
  <c r="Q66" i="1"/>
  <c r="P66" i="1"/>
  <c r="J66" i="1"/>
  <c r="K66" i="1" s="1"/>
  <c r="I66" i="1"/>
  <c r="F66" i="1"/>
  <c r="P65" i="1"/>
  <c r="Q65" i="1" s="1"/>
  <c r="J65" i="1"/>
  <c r="K65" i="1" s="1"/>
  <c r="I65" i="1"/>
  <c r="P61" i="1"/>
  <c r="Q61" i="1" s="1"/>
  <c r="J61" i="1"/>
  <c r="K61" i="1" s="1"/>
  <c r="I61" i="1"/>
  <c r="F61" i="1"/>
  <c r="P59" i="1"/>
  <c r="Q59" i="1" s="1"/>
  <c r="J59" i="1"/>
  <c r="K59" i="1" s="1"/>
  <c r="I59" i="1"/>
  <c r="F59" i="1"/>
  <c r="P57" i="1"/>
  <c r="Q57" i="1" s="1"/>
  <c r="J57" i="1"/>
  <c r="K57" i="1" s="1"/>
  <c r="I57" i="1"/>
  <c r="P55" i="1"/>
  <c r="Q55" i="1" s="1"/>
  <c r="J55" i="1"/>
  <c r="K55" i="1" s="1"/>
  <c r="I55" i="1"/>
  <c r="F55" i="1"/>
  <c r="P49" i="1"/>
  <c r="Q49" i="1" s="1"/>
  <c r="J49" i="1"/>
  <c r="K49" i="1" s="1"/>
  <c r="I49" i="1"/>
  <c r="F49" i="1"/>
  <c r="P48" i="1"/>
  <c r="Q48" i="1" s="1"/>
  <c r="K48" i="1"/>
  <c r="J48" i="1"/>
  <c r="I48" i="1"/>
  <c r="F48" i="1"/>
  <c r="P42" i="1"/>
  <c r="Q42" i="1" s="1"/>
  <c r="J42" i="1"/>
  <c r="K42" i="1" s="1"/>
  <c r="I42" i="1"/>
  <c r="F42" i="1"/>
  <c r="Q41" i="1"/>
  <c r="P41" i="1"/>
  <c r="J41" i="1"/>
  <c r="K41" i="1" s="1"/>
  <c r="I41" i="1"/>
  <c r="F41" i="1"/>
  <c r="P40" i="1"/>
  <c r="Q40" i="1" s="1"/>
  <c r="J40" i="1"/>
  <c r="K40" i="1" s="1"/>
  <c r="I40" i="1"/>
  <c r="F40" i="1"/>
  <c r="G39" i="1"/>
  <c r="E39" i="1"/>
  <c r="P39" i="1" s="1"/>
  <c r="Q39" i="1" s="1"/>
  <c r="D39" i="1"/>
  <c r="P37" i="1"/>
  <c r="Q37" i="1" s="1"/>
  <c r="J37" i="1"/>
  <c r="K37" i="1" s="1"/>
  <c r="I37" i="1"/>
  <c r="F37" i="1"/>
  <c r="P36" i="1"/>
  <c r="Q36" i="1" s="1"/>
  <c r="J36" i="1"/>
  <c r="K36" i="1" s="1"/>
  <c r="I36" i="1"/>
  <c r="F36" i="1"/>
  <c r="P35" i="1"/>
  <c r="Q35" i="1" s="1"/>
  <c r="J35" i="1"/>
  <c r="K35" i="1" s="1"/>
  <c r="I35" i="1"/>
  <c r="F35" i="1"/>
  <c r="J34" i="1"/>
  <c r="K34" i="1" s="1"/>
  <c r="G34" i="1"/>
  <c r="I34" i="1" s="1"/>
  <c r="E34" i="1"/>
  <c r="D34" i="1"/>
  <c r="P32" i="1"/>
  <c r="Q32" i="1" s="1"/>
  <c r="J32" i="1"/>
  <c r="K32" i="1" s="1"/>
  <c r="I32" i="1"/>
  <c r="F32" i="1"/>
  <c r="P31" i="1"/>
  <c r="Q31" i="1" s="1"/>
  <c r="J31" i="1"/>
  <c r="K31" i="1" s="1"/>
  <c r="I31" i="1"/>
  <c r="F31" i="1"/>
  <c r="P30" i="1"/>
  <c r="Q30" i="1" s="1"/>
  <c r="J30" i="1"/>
  <c r="K30" i="1" s="1"/>
  <c r="I30" i="1"/>
  <c r="F30" i="1"/>
  <c r="P29" i="1"/>
  <c r="Q29" i="1" s="1"/>
  <c r="J29" i="1"/>
  <c r="K29" i="1" s="1"/>
  <c r="I29" i="1"/>
  <c r="F29" i="1"/>
  <c r="P28" i="1"/>
  <c r="Q28" i="1" s="1"/>
  <c r="J28" i="1"/>
  <c r="K28" i="1" s="1"/>
  <c r="I28" i="1"/>
  <c r="F28" i="1"/>
  <c r="P27" i="1"/>
  <c r="Q27" i="1" s="1"/>
  <c r="J27" i="1"/>
  <c r="K27" i="1" s="1"/>
  <c r="I27" i="1"/>
  <c r="F27" i="1"/>
  <c r="G26" i="1"/>
  <c r="I26" i="1" s="1"/>
  <c r="E26" i="1"/>
  <c r="D26" i="1"/>
  <c r="J26" i="1" s="1"/>
  <c r="K26" i="1" s="1"/>
  <c r="H23" i="1"/>
  <c r="I23" i="1" s="1"/>
  <c r="G23" i="1"/>
  <c r="E23" i="1"/>
  <c r="D23" i="1"/>
  <c r="H22" i="1"/>
  <c r="H21" i="1" s="1"/>
  <c r="G22" i="1"/>
  <c r="E22" i="1"/>
  <c r="D22" i="1"/>
  <c r="D21" i="1" s="1"/>
  <c r="E21" i="1"/>
  <c r="H20" i="1"/>
  <c r="I20" i="1" s="1"/>
  <c r="G20" i="1"/>
  <c r="E20" i="1"/>
  <c r="D20" i="1"/>
  <c r="J20" i="1" s="1"/>
  <c r="K20" i="1" s="1"/>
  <c r="H19" i="1"/>
  <c r="G19" i="1"/>
  <c r="E19" i="1"/>
  <c r="D19" i="1"/>
  <c r="H18" i="1"/>
  <c r="G18" i="1"/>
  <c r="E18" i="1"/>
  <c r="E17" i="1" s="1"/>
  <c r="D18" i="1"/>
  <c r="D17" i="1" s="1"/>
  <c r="P13" i="1"/>
  <c r="Q13" i="1" s="1"/>
  <c r="J13" i="1"/>
  <c r="K13" i="1" s="1"/>
  <c r="I13" i="1"/>
  <c r="F13" i="1"/>
  <c r="F22" i="1" l="1"/>
  <c r="P19" i="1"/>
  <c r="Q19" i="1" s="1"/>
  <c r="P22" i="1"/>
  <c r="Q22" i="1" s="1"/>
  <c r="P23" i="1"/>
  <c r="Q23" i="1" s="1"/>
  <c r="F17" i="1"/>
  <c r="E15" i="1"/>
  <c r="P21" i="1"/>
  <c r="Q21" i="1" s="1"/>
  <c r="F21" i="1"/>
  <c r="F18" i="1"/>
  <c r="D15" i="1"/>
  <c r="I19" i="1"/>
  <c r="P18" i="1"/>
  <c r="Q18" i="1" s="1"/>
  <c r="J23" i="1"/>
  <c r="K23" i="1" s="1"/>
  <c r="F39" i="1"/>
  <c r="J19" i="1"/>
  <c r="K19" i="1" s="1"/>
  <c r="G17" i="1"/>
  <c r="J18" i="1"/>
  <c r="K18" i="1" s="1"/>
  <c r="J22" i="1"/>
  <c r="K22" i="1" s="1"/>
  <c r="G21" i="1"/>
  <c r="I39" i="1"/>
  <c r="I18" i="1"/>
  <c r="P26" i="1"/>
  <c r="Q26" i="1" s="1"/>
  <c r="J39" i="1"/>
  <c r="K39" i="1" s="1"/>
  <c r="H17" i="1"/>
  <c r="P17" i="1" s="1"/>
  <c r="Q17" i="1" s="1"/>
  <c r="I22" i="1"/>
  <c r="F20" i="1"/>
  <c r="P20" i="1"/>
  <c r="Q20" i="1" s="1"/>
  <c r="F26" i="1"/>
  <c r="P34" i="1"/>
  <c r="Q34" i="1" s="1"/>
  <c r="F34" i="1"/>
  <c r="F19" i="1"/>
  <c r="F23" i="1"/>
  <c r="I21" i="1" l="1"/>
  <c r="J17" i="1"/>
  <c r="K17" i="1" s="1"/>
  <c r="F15" i="1"/>
  <c r="J21" i="1"/>
  <c r="K21" i="1" s="1"/>
  <c r="G15" i="1"/>
  <c r="H15" i="1"/>
  <c r="I17" i="1"/>
  <c r="J15" i="1" l="1"/>
  <c r="K15" i="1" s="1"/>
  <c r="I15" i="1"/>
  <c r="P15" i="1"/>
  <c r="Q15" i="1" s="1"/>
</calcChain>
</file>

<file path=xl/sharedStrings.xml><?xml version="1.0" encoding="utf-8"?>
<sst xmlns="http://schemas.openxmlformats.org/spreadsheetml/2006/main" count="87" uniqueCount="73">
  <si>
    <t>JURISDICTION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</si>
  <si>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</si>
  <si>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</si>
  <si>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</si>
  <si>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</si>
  <si>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</si>
  <si>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</si>
  <si>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</si>
  <si>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</si>
  <si>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</si>
  <si>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</si>
  <si>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2A.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</si>
  <si>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</si>
  <si>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</si>
  <si>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</si>
  <si>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</si>
  <si>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</si>
  <si>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</si>
  <si>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</si>
  <si>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</si>
  <si>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</si>
  <si>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</si>
  <si>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</si>
  <si>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</si>
  <si>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</si>
  <si>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</si>
  <si>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</si>
  <si>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</si>
  <si>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</si>
  <si>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</si>
  <si>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</si>
  <si>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</si>
  <si>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</si>
  <si>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</si>
  <si>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</si>
  <si>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</si>
  <si>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</si>
  <si>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</si>
  <si>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</si>
  <si>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</si>
  <si>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</si>
  <si>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</si>
  <si>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</si>
  <si>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</si>
  <si>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</si>
  <si>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</si>
  <si>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</si>
  <si>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</si>
  <si>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</si>
  <si>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</si>
  <si>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</si>
  <si>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</si>
  <si>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</si>
  <si>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</si>
  <si>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</si>
  <si>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</si>
  <si>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</si>
  <si>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</si>
  <si>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</si>
  <si>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</si>
  <si>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</si>
  <si>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JANUARY 2018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</si>
  <si>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</si>
  <si>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</si>
  <si>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</si>
  <si>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</si>
  <si>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</si>
  <si>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</si>
  <si>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</si>
  <si>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</si>
  <si>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PREPARED BY MD DEPARTMENT OF PLANNING. PLANNING SERVICES</t>
  </si>
  <si>
    <t>JANUARY 2019</t>
  </si>
  <si>
    <t>NEW HOUSING UNITS AUTHORIZED FOR CONSTRUCTION  JANUARY  2019 AND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</si>
</sst>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1" fontId="2" fillId="0" borderId="0" xfId="0" applyNumberFormat="1" applyFont="1" applyBorder="1"/>
    <xf numFmtId="41" fontId="3" fillId="0" borderId="0" xfId="0" applyNumberFormat="1" applyFont="1"/>
    <xf numFmtId="10" fontId="3" fillId="0" borderId="0" xfId="2" applyNumberFormat="1" applyFont="1" applyBorder="1"/>
    <xf numFmtId="41" fontId="3" fillId="0" borderId="0" xfId="0" applyNumberFormat="1" applyFont="1" applyBorder="1"/>
    <xf numFmtId="10" fontId="3" fillId="0" borderId="0" xfId="0" applyNumberFormat="1" applyFont="1" applyBorder="1"/>
    <xf numFmtId="42" fontId="2" fillId="0" borderId="0" xfId="0" applyNumberFormat="1" applyFont="1" applyBorder="1"/>
    <xf numFmtId="3" fontId="2" fillId="0" borderId="0" xfId="0" applyNumberFormat="1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49" fontId="2" fillId="0" borderId="4" xfId="0" applyNumberFormat="1" applyFont="1" applyBorder="1"/>
    <xf numFmtId="3" fontId="2" fillId="0" borderId="4" xfId="0" applyNumberFormat="1" applyFont="1" applyBorder="1"/>
    <xf numFmtId="41" fontId="3" fillId="0" borderId="0" xfId="1" applyNumberFormat="1" applyFont="1" applyBorder="1"/>
    <xf numFmtId="41" fontId="3" fillId="0" borderId="0" xfId="1" applyNumberFormat="1" applyFont="1" applyBorder="1" applyAlignment="1">
      <alignment horizontal="right"/>
    </xf>
    <xf numFmtId="3" fontId="6" fillId="0" borderId="4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0" fontId="7" fillId="0" borderId="0" xfId="0" applyFont="1" applyBorder="1"/>
    <xf numFmtId="0" fontId="7" fillId="0" borderId="4" xfId="0" applyFont="1" applyBorder="1"/>
    <xf numFmtId="42" fontId="3" fillId="0" borderId="4" xfId="0" applyNumberFormat="1" applyFont="1" applyBorder="1"/>
    <xf numFmtId="0" fontId="3" fillId="0" borderId="2" xfId="0" applyFont="1" applyBorder="1"/>
    <xf numFmtId="0" fontId="2" fillId="0" borderId="0" xfId="0" applyFont="1" applyAlignment="1">
      <alignment horizontal="centerContinuous"/>
    </xf>
    <xf numFmtId="41" fontId="3" fillId="0" borderId="6" xfId="0" applyNumberFormat="1" applyFont="1" applyBorder="1"/>
    <xf numFmtId="0" fontId="2" fillId="0" borderId="7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10" fontId="3" fillId="0" borderId="0" xfId="0" applyNumberFormat="1" applyFont="1"/>
    <xf numFmtId="0" fontId="8" fillId="0" borderId="0" xfId="0" applyFont="1"/>
    <xf numFmtId="0" fontId="3" fillId="0" borderId="6" xfId="0" applyFont="1" applyBorder="1"/>
    <xf numFmtId="0" fontId="3" fillId="0" borderId="11" xfId="0" applyFont="1" applyBorder="1"/>
    <xf numFmtId="10" fontId="3" fillId="0" borderId="11" xfId="2" applyNumberFormat="1" applyFont="1" applyBorder="1"/>
    <xf numFmtId="41" fontId="3" fillId="0" borderId="6" xfId="1" applyNumberFormat="1" applyFont="1" applyBorder="1"/>
    <xf numFmtId="3" fontId="2" fillId="0" borderId="11" xfId="0" applyNumberFormat="1" applyFont="1" applyBorder="1"/>
    <xf numFmtId="41" fontId="3" fillId="0" borderId="6" xfId="1" applyNumberFormat="1" applyFont="1" applyBorder="1" applyAlignment="1">
      <alignment horizontal="right"/>
    </xf>
    <xf numFmtId="10" fontId="3" fillId="0" borderId="11" xfId="0" applyNumberFormat="1" applyFont="1" applyBorder="1"/>
    <xf numFmtId="0" fontId="7" fillId="0" borderId="11" xfId="0" applyFont="1" applyBorder="1"/>
    <xf numFmtId="0" fontId="2" fillId="0" borderId="11" xfId="0" applyFont="1" applyBorder="1"/>
    <xf numFmtId="0" fontId="4" fillId="0" borderId="29" xfId="0" applyFont="1" applyBorder="1"/>
    <xf numFmtId="0" fontId="4" fillId="0" borderId="14" xfId="0" applyFont="1" applyBorder="1"/>
    <xf numFmtId="1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41" fontId="3" fillId="0" borderId="29" xfId="0" applyNumberFormat="1" applyFont="1" applyBorder="1"/>
    <xf numFmtId="10" fontId="3" fillId="0" borderId="14" xfId="0" applyNumberFormat="1" applyFont="1" applyBorder="1"/>
    <xf numFmtId="10" fontId="3" fillId="0" borderId="14" xfId="0" applyNumberFormat="1" applyFont="1" applyBorder="1" applyAlignment="1">
      <alignment horizontal="center"/>
    </xf>
    <xf numFmtId="41" fontId="3" fillId="0" borderId="14" xfId="0" applyNumberFormat="1" applyFont="1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0" xfId="0" applyFont="1" applyBorder="1"/>
    <xf numFmtId="3" fontId="3" fillId="0" borderId="29" xfId="0" applyNumberFormat="1" applyFont="1" applyBorder="1"/>
    <xf numFmtId="3" fontId="3" fillId="0" borderId="14" xfId="0" applyNumberFormat="1" applyFont="1" applyBorder="1"/>
    <xf numFmtId="3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4" xfId="0" applyFont="1" applyBorder="1"/>
    <xf numFmtId="0" fontId="4" fillId="0" borderId="27" xfId="0" applyFont="1" applyBorder="1"/>
    <xf numFmtId="0" fontId="3" fillId="0" borderId="27" xfId="0" applyFont="1" applyBorder="1"/>
    <xf numFmtId="0" fontId="3" fillId="0" borderId="23" xfId="0" applyFont="1" applyBorder="1"/>
    <xf numFmtId="0" fontId="5" fillId="0" borderId="20" xfId="0" applyFont="1" applyBorder="1" applyAlignment="1">
      <alignment horizontal="centerContinuous"/>
    </xf>
    <xf numFmtId="0" fontId="4" fillId="0" borderId="24" xfId="0" applyFont="1" applyBorder="1"/>
    <xf numFmtId="0" fontId="2" fillId="0" borderId="31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1" fontId="2" fillId="0" borderId="25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0" fontId="2" fillId="0" borderId="6" xfId="0" applyFont="1" applyBorder="1"/>
    <xf numFmtId="0" fontId="4" fillId="0" borderId="1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49" fontId="2" fillId="0" borderId="0" xfId="0" applyNumberFormat="1" applyFont="1" applyBorder="1"/>
    <xf numFmtId="49" fontId="3" fillId="0" borderId="0" xfId="0" applyNumberFormat="1" applyFont="1" applyBorder="1"/>
    <xf numFmtId="0" fontId="9" fillId="0" borderId="4" xfId="0" applyFont="1" applyBorder="1"/>
    <xf numFmtId="0" fontId="4" fillId="0" borderId="28" xfId="0" applyFont="1" applyBorder="1"/>
    <xf numFmtId="0" fontId="2" fillId="0" borderId="1" xfId="0" applyFont="1" applyBorder="1"/>
    <xf numFmtId="0" fontId="2" fillId="0" borderId="8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41" fontId="3" fillId="0" borderId="2" xfId="0" applyNumberFormat="1" applyFont="1" applyBorder="1"/>
    <xf numFmtId="41" fontId="3" fillId="0" borderId="9" xfId="0" applyNumberFormat="1" applyFont="1" applyBorder="1"/>
    <xf numFmtId="41" fontId="3" fillId="0" borderId="3" xfId="0" applyNumberFormat="1" applyFont="1" applyBorder="1"/>
    <xf numFmtId="0" fontId="3" fillId="0" borderId="33" xfId="0" applyFont="1" applyBorder="1"/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34" xfId="0" applyFont="1" applyBorder="1"/>
    <xf numFmtId="0" fontId="3" fillId="0" borderId="18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1"/>
  <sheetViews>
    <sheetView tabSelected="1" workbookViewId="0">
      <selection activeCell="B2" sqref="B2:U81"/>
    </sheetView>
  </sheetViews>
  <sheetFormatPr defaultRowHeight="15.75" x14ac:dyDescent="0.25"/>
  <cols>
    <col min="1" max="1" width="9.140625" style="11"/>
    <col min="2" max="2" width="30.42578125" style="11" bestFit="1" customWidth="1"/>
    <col min="3" max="3" width="9.140625" style="11"/>
    <col min="4" max="4" width="8.7109375" style="11" bestFit="1" customWidth="1"/>
    <col min="5" max="5" width="9.7109375" style="11" bestFit="1" customWidth="1"/>
    <col min="6" max="6" width="11.28515625" style="11" bestFit="1" customWidth="1"/>
    <col min="7" max="7" width="8.7109375" style="11" bestFit="1" customWidth="1"/>
    <col min="8" max="8" width="9.7109375" style="11" bestFit="1" customWidth="1"/>
    <col min="9" max="9" width="11.28515625" style="11" bestFit="1" customWidth="1"/>
    <col min="10" max="10" width="7.85546875" style="11" bestFit="1" customWidth="1"/>
    <col min="11" max="11" width="11.28515625" style="11" bestFit="1" customWidth="1"/>
    <col min="12" max="13" width="10.28515625" style="11" bestFit="1" customWidth="1"/>
    <col min="14" max="21" width="11.7109375" style="11" customWidth="1"/>
    <col min="22" max="22" width="9.28515625" style="11" customWidth="1"/>
    <col min="23" max="23" width="9.28515625" style="11" bestFit="1" customWidth="1"/>
    <col min="24" max="16384" width="9.140625" style="3"/>
  </cols>
  <sheetData>
    <row r="1" spans="1:2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3"/>
      <c r="B2" s="11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x14ac:dyDescent="0.3">
      <c r="A3" s="3"/>
      <c r="B3" s="40" t="s">
        <v>72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6.5" thickBot="1" x14ac:dyDescent="0.3">
      <c r="A5" s="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31"/>
      <c r="W5" s="31"/>
    </row>
    <row r="6" spans="1:23" ht="16.5" thickTop="1" x14ac:dyDescent="0.25">
      <c r="A6" s="3"/>
      <c r="B6" s="95"/>
      <c r="C6" s="88"/>
      <c r="D6" s="96"/>
      <c r="E6" s="97"/>
      <c r="F6" s="98"/>
      <c r="G6" s="96"/>
      <c r="H6" s="97"/>
      <c r="I6" s="99"/>
      <c r="J6" s="100"/>
      <c r="K6" s="100"/>
      <c r="L6" s="100"/>
      <c r="M6" s="100"/>
      <c r="N6" s="100"/>
      <c r="O6" s="101"/>
      <c r="P6" s="100"/>
      <c r="Q6" s="100"/>
      <c r="R6" s="100"/>
      <c r="S6" s="100"/>
      <c r="T6" s="100"/>
      <c r="U6" s="102"/>
      <c r="V6" s="6"/>
      <c r="W6" s="6"/>
    </row>
    <row r="7" spans="1:23" x14ac:dyDescent="0.25">
      <c r="A7" s="3"/>
      <c r="B7" s="17"/>
      <c r="C7" s="1"/>
      <c r="D7" s="108" t="s">
        <v>71</v>
      </c>
      <c r="E7" s="109"/>
      <c r="F7" s="110"/>
      <c r="G7" s="108" t="s">
        <v>61</v>
      </c>
      <c r="H7" s="109"/>
      <c r="I7" s="111"/>
      <c r="J7" s="5" t="s">
        <v>1</v>
      </c>
      <c r="K7" s="5"/>
      <c r="L7" s="5"/>
      <c r="M7" s="5"/>
      <c r="N7" s="5"/>
      <c r="O7" s="33"/>
      <c r="P7" s="5" t="s">
        <v>2</v>
      </c>
      <c r="Q7" s="5"/>
      <c r="R7" s="5"/>
      <c r="S7" s="5"/>
      <c r="T7" s="5"/>
      <c r="U7" s="19"/>
      <c r="V7" s="6"/>
      <c r="W7" s="6"/>
    </row>
    <row r="8" spans="1:23" ht="12.75" customHeight="1" x14ac:dyDescent="0.25">
      <c r="A8" s="3"/>
      <c r="B8" s="17"/>
      <c r="C8" s="1"/>
      <c r="D8" s="104"/>
      <c r="E8" s="105"/>
      <c r="F8" s="106"/>
      <c r="G8" s="104"/>
      <c r="H8" s="105"/>
      <c r="I8" s="107"/>
      <c r="J8" s="34"/>
      <c r="K8" s="35"/>
      <c r="L8" s="35"/>
      <c r="M8" s="35"/>
      <c r="N8" s="35"/>
      <c r="O8" s="36"/>
      <c r="P8" s="37"/>
      <c r="Q8" s="35"/>
      <c r="R8" s="35"/>
      <c r="S8" s="35"/>
      <c r="T8" s="35"/>
      <c r="U8" s="38"/>
    </row>
    <row r="9" spans="1:23" x14ac:dyDescent="0.25">
      <c r="A9" s="3"/>
      <c r="B9" s="17"/>
      <c r="C9" s="2"/>
      <c r="D9" s="67"/>
      <c r="E9" s="67"/>
      <c r="F9" s="68" t="s">
        <v>6</v>
      </c>
      <c r="G9" s="67"/>
      <c r="H9" s="67"/>
      <c r="I9" s="69" t="s">
        <v>6</v>
      </c>
      <c r="J9" s="7"/>
      <c r="K9" s="7"/>
      <c r="L9" s="76"/>
      <c r="M9" s="77"/>
      <c r="N9" s="81"/>
      <c r="O9" s="79"/>
      <c r="P9" s="78"/>
      <c r="Q9" s="79"/>
      <c r="R9" s="78"/>
      <c r="S9" s="79"/>
      <c r="T9" s="9"/>
      <c r="U9" s="18"/>
    </row>
    <row r="10" spans="1:23" x14ac:dyDescent="0.25">
      <c r="A10" s="3"/>
      <c r="B10" s="17"/>
      <c r="C10" s="2"/>
      <c r="D10" s="70"/>
      <c r="E10" s="70" t="s">
        <v>7</v>
      </c>
      <c r="F10" s="71" t="s">
        <v>7</v>
      </c>
      <c r="G10" s="70"/>
      <c r="H10" s="70" t="s">
        <v>7</v>
      </c>
      <c r="I10" s="72" t="s">
        <v>7</v>
      </c>
      <c r="J10" s="5" t="s">
        <v>4</v>
      </c>
      <c r="K10" s="5"/>
      <c r="L10" s="37" t="s">
        <v>3</v>
      </c>
      <c r="M10" s="80"/>
      <c r="N10" s="37" t="s">
        <v>5</v>
      </c>
      <c r="O10" s="36"/>
      <c r="P10" s="35" t="s">
        <v>4</v>
      </c>
      <c r="Q10" s="36"/>
      <c r="R10" s="35" t="s">
        <v>3</v>
      </c>
      <c r="S10" s="36"/>
      <c r="T10" s="5" t="s">
        <v>5</v>
      </c>
      <c r="U10" s="19"/>
    </row>
    <row r="11" spans="1:23" x14ac:dyDescent="0.25">
      <c r="A11" s="3"/>
      <c r="B11" s="112" t="s">
        <v>0</v>
      </c>
      <c r="C11" s="113"/>
      <c r="D11" s="73" t="s">
        <v>8</v>
      </c>
      <c r="E11" s="73" t="s">
        <v>9</v>
      </c>
      <c r="F11" s="74" t="s">
        <v>9</v>
      </c>
      <c r="G11" s="73" t="s">
        <v>8</v>
      </c>
      <c r="H11" s="73" t="s">
        <v>9</v>
      </c>
      <c r="I11" s="75" t="s">
        <v>9</v>
      </c>
      <c r="J11" s="82" t="s">
        <v>10</v>
      </c>
      <c r="K11" s="83" t="s">
        <v>6</v>
      </c>
      <c r="L11" s="84">
        <v>2019</v>
      </c>
      <c r="M11" s="84">
        <v>2018</v>
      </c>
      <c r="N11" s="84">
        <v>2019</v>
      </c>
      <c r="O11" s="84">
        <v>2018</v>
      </c>
      <c r="P11" s="83" t="s">
        <v>10</v>
      </c>
      <c r="Q11" s="83" t="s">
        <v>6</v>
      </c>
      <c r="R11" s="84">
        <v>2019</v>
      </c>
      <c r="S11" s="84">
        <v>2018</v>
      </c>
      <c r="T11" s="84">
        <v>2019</v>
      </c>
      <c r="U11" s="85">
        <v>2018</v>
      </c>
    </row>
    <row r="12" spans="1:23" x14ac:dyDescent="0.25">
      <c r="A12" s="3"/>
      <c r="B12" s="17"/>
      <c r="C12" s="2"/>
      <c r="D12" s="41"/>
      <c r="E12" s="7"/>
      <c r="F12" s="7"/>
      <c r="G12" s="76"/>
      <c r="H12" s="7"/>
      <c r="I12" s="42"/>
      <c r="J12" s="50"/>
      <c r="K12" s="51"/>
      <c r="L12" s="52"/>
      <c r="M12" s="53"/>
      <c r="N12" s="54"/>
      <c r="O12" s="54"/>
      <c r="P12" s="51"/>
      <c r="Q12" s="51"/>
      <c r="R12" s="55"/>
      <c r="S12" s="56"/>
      <c r="T12" s="54"/>
      <c r="U12" s="57"/>
    </row>
    <row r="13" spans="1:23" x14ac:dyDescent="0.25">
      <c r="A13" s="3"/>
      <c r="B13" s="20" t="s">
        <v>62</v>
      </c>
      <c r="C13" s="10"/>
      <c r="D13" s="32">
        <v>1743</v>
      </c>
      <c r="E13" s="13">
        <v>979</v>
      </c>
      <c r="F13" s="12">
        <f>(E13/D13)</f>
        <v>0.56167527251864602</v>
      </c>
      <c r="G13" s="32">
        <v>1360</v>
      </c>
      <c r="H13" s="13">
        <v>983</v>
      </c>
      <c r="I13" s="43">
        <f>(H13/G13)</f>
        <v>0.72279411764705881</v>
      </c>
      <c r="J13" s="58">
        <f>(D13-G13)</f>
        <v>383</v>
      </c>
      <c r="K13" s="59">
        <f>(J13/G13)</f>
        <v>0.28161764705882353</v>
      </c>
      <c r="L13" s="60">
        <f>(D13/D$15)</f>
        <v>1.0277122641509433</v>
      </c>
      <c r="M13" s="60">
        <f>(G13/G$15)</f>
        <v>1.0149253731343284</v>
      </c>
      <c r="N13" s="61"/>
      <c r="O13" s="61"/>
      <c r="P13" s="61">
        <f>(E13-H13)</f>
        <v>-4</v>
      </c>
      <c r="Q13" s="59">
        <f>(P13/H13)</f>
        <v>-4.0691759918616479E-3</v>
      </c>
      <c r="R13" s="60">
        <f>(E13/E$15)</f>
        <v>1.0504291845493563</v>
      </c>
      <c r="S13" s="60">
        <f>(H13/H$15)</f>
        <v>1.0207684319833852</v>
      </c>
      <c r="T13" s="54"/>
      <c r="U13" s="57"/>
    </row>
    <row r="14" spans="1:23" x14ac:dyDescent="0.25">
      <c r="B14" s="21"/>
      <c r="C14" s="15"/>
      <c r="D14" s="44"/>
      <c r="E14" s="22"/>
      <c r="F14" s="16"/>
      <c r="G14" s="32"/>
      <c r="H14" s="13"/>
      <c r="I14" s="45"/>
      <c r="J14" s="62"/>
      <c r="K14" s="55"/>
      <c r="L14" s="54"/>
      <c r="M14" s="54"/>
      <c r="N14" s="51"/>
      <c r="O14" s="51"/>
      <c r="P14" s="55"/>
      <c r="Q14" s="55"/>
      <c r="R14" s="54"/>
      <c r="S14" s="54"/>
      <c r="T14" s="54"/>
      <c r="U14" s="57"/>
    </row>
    <row r="15" spans="1:23" x14ac:dyDescent="0.25">
      <c r="A15" s="3"/>
      <c r="B15" s="93" t="s">
        <v>63</v>
      </c>
      <c r="C15" s="7"/>
      <c r="D15" s="44">
        <f>(D17+D21)</f>
        <v>1696</v>
      </c>
      <c r="E15" s="22">
        <f>(E17+E21)</f>
        <v>932</v>
      </c>
      <c r="F15" s="12">
        <f>(E15/D15)</f>
        <v>0.54952830188679247</v>
      </c>
      <c r="G15" s="44">
        <f>(G17+G21)</f>
        <v>1340</v>
      </c>
      <c r="H15" s="22">
        <f>(H17+H21)</f>
        <v>963</v>
      </c>
      <c r="I15" s="43">
        <f>(H15/G15)</f>
        <v>0.7186567164179104</v>
      </c>
      <c r="J15" s="58">
        <f>(D15-G15)</f>
        <v>356</v>
      </c>
      <c r="K15" s="59">
        <f>(J15/G15)</f>
        <v>0.2656716417910448</v>
      </c>
      <c r="L15" s="60">
        <f>(D15/D$15)</f>
        <v>1</v>
      </c>
      <c r="M15" s="60">
        <f>(G15/G$15)</f>
        <v>1</v>
      </c>
      <c r="N15" s="51"/>
      <c r="O15" s="51"/>
      <c r="P15" s="61">
        <f>(E15-H15)</f>
        <v>-31</v>
      </c>
      <c r="Q15" s="59">
        <f>(P15/H15)</f>
        <v>-3.2191069574247146E-2</v>
      </c>
      <c r="R15" s="60">
        <f>(E15/E$15)</f>
        <v>1</v>
      </c>
      <c r="S15" s="60">
        <f>(H15/H$15)</f>
        <v>1</v>
      </c>
      <c r="T15" s="54"/>
      <c r="U15" s="57"/>
    </row>
    <row r="16" spans="1:23" x14ac:dyDescent="0.25">
      <c r="A16" s="3"/>
      <c r="B16" s="21"/>
      <c r="C16" s="7"/>
      <c r="D16" s="44"/>
      <c r="E16" s="22"/>
      <c r="F16" s="7"/>
      <c r="G16" s="44"/>
      <c r="H16" s="22"/>
      <c r="I16" s="42"/>
      <c r="J16" s="62"/>
      <c r="K16" s="55"/>
      <c r="L16" s="54"/>
      <c r="M16" s="54"/>
      <c r="N16" s="51"/>
      <c r="O16" s="51"/>
      <c r="P16" s="55"/>
      <c r="Q16" s="55"/>
      <c r="R16" s="54"/>
      <c r="S16" s="54"/>
      <c r="T16" s="54"/>
      <c r="U16" s="57"/>
    </row>
    <row r="17" spans="1:21" x14ac:dyDescent="0.25">
      <c r="A17" s="3"/>
      <c r="B17" s="21" t="s">
        <v>64</v>
      </c>
      <c r="C17" s="7"/>
      <c r="D17" s="46">
        <f>(D18+D19+D20)</f>
        <v>1672</v>
      </c>
      <c r="E17" s="23">
        <f>(E18+E19+E20)</f>
        <v>908</v>
      </c>
      <c r="F17" s="12">
        <f t="shared" ref="F17:F23" si="0">(E17/D17)</f>
        <v>0.5430622009569378</v>
      </c>
      <c r="G17" s="46">
        <f>(G18+G19+G20)</f>
        <v>1250</v>
      </c>
      <c r="H17" s="23">
        <f>(H18+H19+H20)</f>
        <v>934</v>
      </c>
      <c r="I17" s="43">
        <f t="shared" ref="I17:I23" si="1">(H17/G17)</f>
        <v>0.74719999999999998</v>
      </c>
      <c r="J17" s="58">
        <f t="shared" ref="J17:J23" si="2">(D17-G17)</f>
        <v>422</v>
      </c>
      <c r="K17" s="59">
        <f t="shared" ref="K17:K23" si="3">(J17/G17)</f>
        <v>0.33760000000000001</v>
      </c>
      <c r="L17" s="60">
        <f t="shared" ref="L17:L23" si="4">(D17/D$15)</f>
        <v>0.98584905660377353</v>
      </c>
      <c r="M17" s="60">
        <f t="shared" ref="M17:M23" si="5">(G17/G$15)</f>
        <v>0.93283582089552242</v>
      </c>
      <c r="N17" s="51"/>
      <c r="O17" s="51"/>
      <c r="P17" s="61">
        <f t="shared" ref="P17:P23" si="6">(E17-H17)</f>
        <v>-26</v>
      </c>
      <c r="Q17" s="59">
        <f t="shared" ref="Q17:Q23" si="7">(P17/H17)</f>
        <v>-2.7837259100642397E-2</v>
      </c>
      <c r="R17" s="60">
        <f t="shared" ref="R17:R23" si="8">(E17/E$15)</f>
        <v>0.97424892703862664</v>
      </c>
      <c r="S17" s="60">
        <f t="shared" ref="S17:S23" si="9">(H17/H$15)</f>
        <v>0.96988577362409134</v>
      </c>
      <c r="T17" s="54"/>
      <c r="U17" s="57"/>
    </row>
    <row r="18" spans="1:21" x14ac:dyDescent="0.25">
      <c r="A18" s="3"/>
      <c r="B18" s="24" t="s">
        <v>65</v>
      </c>
      <c r="C18" s="7"/>
      <c r="D18" s="46">
        <f>(D27+D28+D36+D37)</f>
        <v>1164</v>
      </c>
      <c r="E18" s="23">
        <f>(E27+E28+E36+E37)</f>
        <v>486</v>
      </c>
      <c r="F18" s="12">
        <f t="shared" si="0"/>
        <v>0.4175257731958763</v>
      </c>
      <c r="G18" s="46">
        <f>(G27+G28+G36+G37)</f>
        <v>477</v>
      </c>
      <c r="H18" s="23">
        <f>(H27+H28+H36+H37)</f>
        <v>467</v>
      </c>
      <c r="I18" s="43">
        <f t="shared" si="1"/>
        <v>0.97903563941299787</v>
      </c>
      <c r="J18" s="58">
        <f t="shared" si="2"/>
        <v>687</v>
      </c>
      <c r="K18" s="59">
        <f t="shared" si="3"/>
        <v>1.4402515723270439</v>
      </c>
      <c r="L18" s="60">
        <f t="shared" si="4"/>
        <v>0.68632075471698117</v>
      </c>
      <c r="M18" s="60">
        <f t="shared" si="5"/>
        <v>0.35597014925373133</v>
      </c>
      <c r="N18" s="51"/>
      <c r="O18" s="51"/>
      <c r="P18" s="61">
        <f t="shared" si="6"/>
        <v>19</v>
      </c>
      <c r="Q18" s="59">
        <f t="shared" si="7"/>
        <v>4.068522483940043E-2</v>
      </c>
      <c r="R18" s="60">
        <f t="shared" si="8"/>
        <v>0.52145922746781115</v>
      </c>
      <c r="S18" s="60">
        <f t="shared" si="9"/>
        <v>0.48494288681204567</v>
      </c>
      <c r="T18" s="54"/>
      <c r="U18" s="57"/>
    </row>
    <row r="19" spans="1:21" x14ac:dyDescent="0.25">
      <c r="A19" s="3"/>
      <c r="B19" s="24" t="s">
        <v>66</v>
      </c>
      <c r="C19" s="7"/>
      <c r="D19" s="46">
        <f>(D30+D29+D31+D35+D40+D41+D42+D55+D59)</f>
        <v>480</v>
      </c>
      <c r="E19" s="23">
        <f>(E30+E29+E31+E35+E40+E41+E42+E55+E59)</f>
        <v>394</v>
      </c>
      <c r="F19" s="12">
        <f t="shared" si="0"/>
        <v>0.8208333333333333</v>
      </c>
      <c r="G19" s="46">
        <f>(G30+G29+G31+G35+G40+G41+G42+G55+G59)</f>
        <v>748</v>
      </c>
      <c r="H19" s="23">
        <f>(H30+H29+H31+H35+H40+H41+H42+H55+H59)</f>
        <v>442</v>
      </c>
      <c r="I19" s="43">
        <f t="shared" si="1"/>
        <v>0.59090909090909094</v>
      </c>
      <c r="J19" s="58">
        <f t="shared" si="2"/>
        <v>-268</v>
      </c>
      <c r="K19" s="59">
        <f t="shared" si="3"/>
        <v>-0.35828877005347592</v>
      </c>
      <c r="L19" s="60">
        <f t="shared" si="4"/>
        <v>0.28301886792452829</v>
      </c>
      <c r="M19" s="60">
        <f t="shared" si="5"/>
        <v>0.55820895522388059</v>
      </c>
      <c r="N19" s="51"/>
      <c r="O19" s="51"/>
      <c r="P19" s="61">
        <f t="shared" si="6"/>
        <v>-48</v>
      </c>
      <c r="Q19" s="59">
        <f t="shared" si="7"/>
        <v>-0.10859728506787331</v>
      </c>
      <c r="R19" s="60">
        <f t="shared" si="8"/>
        <v>0.42274678111587982</v>
      </c>
      <c r="S19" s="60">
        <f t="shared" si="9"/>
        <v>0.45898234683281414</v>
      </c>
      <c r="T19" s="56"/>
      <c r="U19" s="63"/>
    </row>
    <row r="20" spans="1:21" x14ac:dyDescent="0.25">
      <c r="A20" s="3"/>
      <c r="B20" s="24" t="s">
        <v>67</v>
      </c>
      <c r="C20" s="7"/>
      <c r="D20" s="46">
        <f>(D49+D66)</f>
        <v>28</v>
      </c>
      <c r="E20" s="23">
        <f>(E49+E66)</f>
        <v>28</v>
      </c>
      <c r="F20" s="12">
        <f t="shared" si="0"/>
        <v>1</v>
      </c>
      <c r="G20" s="46">
        <f>(G49+G66)</f>
        <v>25</v>
      </c>
      <c r="H20" s="23">
        <f>(H49+H66)</f>
        <v>25</v>
      </c>
      <c r="I20" s="43">
        <f t="shared" si="1"/>
        <v>1</v>
      </c>
      <c r="J20" s="58">
        <f t="shared" si="2"/>
        <v>3</v>
      </c>
      <c r="K20" s="59">
        <f t="shared" si="3"/>
        <v>0.12</v>
      </c>
      <c r="L20" s="60">
        <f t="shared" si="4"/>
        <v>1.6509433962264151E-2</v>
      </c>
      <c r="M20" s="60">
        <f t="shared" si="5"/>
        <v>1.8656716417910446E-2</v>
      </c>
      <c r="N20" s="51"/>
      <c r="O20" s="51"/>
      <c r="P20" s="61">
        <f t="shared" si="6"/>
        <v>3</v>
      </c>
      <c r="Q20" s="59">
        <f t="shared" si="7"/>
        <v>0.12</v>
      </c>
      <c r="R20" s="60">
        <f t="shared" si="8"/>
        <v>3.0042918454935622E-2</v>
      </c>
      <c r="S20" s="60">
        <f t="shared" si="9"/>
        <v>2.5960539979231569E-2</v>
      </c>
      <c r="T20" s="56"/>
      <c r="U20" s="63"/>
    </row>
    <row r="21" spans="1:21" x14ac:dyDescent="0.25">
      <c r="A21" s="3"/>
      <c r="B21" s="24" t="s">
        <v>39</v>
      </c>
      <c r="C21" s="7"/>
      <c r="D21" s="44">
        <f>(D22+D23)</f>
        <v>24</v>
      </c>
      <c r="E21" s="22">
        <f>(E22+E23)</f>
        <v>24</v>
      </c>
      <c r="F21" s="12">
        <f t="shared" si="0"/>
        <v>1</v>
      </c>
      <c r="G21" s="44">
        <f>(G22+G23)</f>
        <v>90</v>
      </c>
      <c r="H21" s="22">
        <f>(H22+H23)</f>
        <v>29</v>
      </c>
      <c r="I21" s="43">
        <f t="shared" si="1"/>
        <v>0.32222222222222224</v>
      </c>
      <c r="J21" s="58">
        <f t="shared" si="2"/>
        <v>-66</v>
      </c>
      <c r="K21" s="59">
        <f t="shared" si="3"/>
        <v>-0.73333333333333328</v>
      </c>
      <c r="L21" s="60">
        <f t="shared" si="4"/>
        <v>1.4150943396226415E-2</v>
      </c>
      <c r="M21" s="60">
        <f t="shared" si="5"/>
        <v>6.7164179104477612E-2</v>
      </c>
      <c r="N21" s="51"/>
      <c r="O21" s="51"/>
      <c r="P21" s="61">
        <f t="shared" si="6"/>
        <v>-5</v>
      </c>
      <c r="Q21" s="59">
        <f t="shared" si="7"/>
        <v>-0.17241379310344829</v>
      </c>
      <c r="R21" s="60">
        <f t="shared" si="8"/>
        <v>2.575107296137339E-2</v>
      </c>
      <c r="S21" s="60">
        <f t="shared" si="9"/>
        <v>3.0114226375908618E-2</v>
      </c>
      <c r="T21" s="56"/>
      <c r="U21" s="63"/>
    </row>
    <row r="22" spans="1:21" x14ac:dyDescent="0.25">
      <c r="A22" s="3"/>
      <c r="B22" s="24" t="s">
        <v>68</v>
      </c>
      <c r="C22" s="7"/>
      <c r="D22" s="44">
        <f>(D32)</f>
        <v>14</v>
      </c>
      <c r="E22" s="22">
        <f>(E32)</f>
        <v>14</v>
      </c>
      <c r="F22" s="12">
        <f t="shared" si="0"/>
        <v>1</v>
      </c>
      <c r="G22" s="44">
        <f>(G32)</f>
        <v>86</v>
      </c>
      <c r="H22" s="22">
        <f>(H32)</f>
        <v>25</v>
      </c>
      <c r="I22" s="43">
        <f t="shared" si="1"/>
        <v>0.29069767441860467</v>
      </c>
      <c r="J22" s="58">
        <f t="shared" si="2"/>
        <v>-72</v>
      </c>
      <c r="K22" s="59">
        <f t="shared" si="3"/>
        <v>-0.83720930232558144</v>
      </c>
      <c r="L22" s="60">
        <f t="shared" si="4"/>
        <v>8.2547169811320754E-3</v>
      </c>
      <c r="M22" s="60">
        <f t="shared" si="5"/>
        <v>6.4179104477611937E-2</v>
      </c>
      <c r="N22" s="51"/>
      <c r="O22" s="51"/>
      <c r="P22" s="61">
        <f t="shared" si="6"/>
        <v>-11</v>
      </c>
      <c r="Q22" s="59">
        <f t="shared" si="7"/>
        <v>-0.44</v>
      </c>
      <c r="R22" s="60">
        <f t="shared" si="8"/>
        <v>1.5021459227467811E-2</v>
      </c>
      <c r="S22" s="60">
        <f t="shared" si="9"/>
        <v>2.5960539979231569E-2</v>
      </c>
      <c r="T22" s="56"/>
      <c r="U22" s="63"/>
    </row>
    <row r="23" spans="1:21" x14ac:dyDescent="0.25">
      <c r="A23" s="3"/>
      <c r="B23" s="24" t="s">
        <v>69</v>
      </c>
      <c r="C23" s="7"/>
      <c r="D23" s="32">
        <f>(D57+D61+D65+D68)</f>
        <v>10</v>
      </c>
      <c r="E23" s="13">
        <f>(E57+E61+E65+E68)</f>
        <v>10</v>
      </c>
      <c r="F23" s="12">
        <f t="shared" si="0"/>
        <v>1</v>
      </c>
      <c r="G23" s="32">
        <f>(G57+G61+G65+G68)</f>
        <v>4</v>
      </c>
      <c r="H23" s="13">
        <f>(H57+H61+H65+H68)</f>
        <v>4</v>
      </c>
      <c r="I23" s="43">
        <f t="shared" si="1"/>
        <v>1</v>
      </c>
      <c r="J23" s="58">
        <f t="shared" si="2"/>
        <v>6</v>
      </c>
      <c r="K23" s="59">
        <f t="shared" si="3"/>
        <v>1.5</v>
      </c>
      <c r="L23" s="60">
        <f t="shared" si="4"/>
        <v>5.89622641509434E-3</v>
      </c>
      <c r="M23" s="60">
        <f t="shared" si="5"/>
        <v>2.9850746268656717E-3</v>
      </c>
      <c r="N23" s="51"/>
      <c r="O23" s="51"/>
      <c r="P23" s="61">
        <f t="shared" si="6"/>
        <v>6</v>
      </c>
      <c r="Q23" s="59">
        <f t="shared" si="7"/>
        <v>1.5</v>
      </c>
      <c r="R23" s="60">
        <f t="shared" si="8"/>
        <v>1.0729613733905579E-2</v>
      </c>
      <c r="S23" s="60">
        <f t="shared" si="9"/>
        <v>4.1536863966770508E-3</v>
      </c>
      <c r="T23" s="56"/>
      <c r="U23" s="63"/>
    </row>
    <row r="24" spans="1:21" x14ac:dyDescent="0.25">
      <c r="A24" s="3"/>
      <c r="B24" s="21"/>
      <c r="C24" s="7"/>
      <c r="D24" s="32"/>
      <c r="E24" s="13"/>
      <c r="F24" s="16"/>
      <c r="G24" s="32"/>
      <c r="H24" s="13"/>
      <c r="I24" s="45"/>
      <c r="J24" s="58"/>
      <c r="K24" s="59"/>
      <c r="L24" s="60"/>
      <c r="M24" s="60"/>
      <c r="N24" s="51"/>
      <c r="O24" s="51"/>
      <c r="P24" s="61"/>
      <c r="Q24" s="59"/>
      <c r="R24" s="56"/>
      <c r="S24" s="56"/>
      <c r="T24" s="56"/>
      <c r="U24" s="63"/>
    </row>
    <row r="25" spans="1:21" x14ac:dyDescent="0.25">
      <c r="A25" s="3"/>
      <c r="B25" s="25"/>
      <c r="C25" s="7"/>
      <c r="D25" s="44"/>
      <c r="E25" s="22"/>
      <c r="F25" s="7"/>
      <c r="G25" s="41"/>
      <c r="H25" s="7"/>
      <c r="I25" s="42"/>
      <c r="J25" s="62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64"/>
    </row>
    <row r="26" spans="1:21" x14ac:dyDescent="0.25">
      <c r="A26" s="3"/>
      <c r="B26" s="17" t="s">
        <v>12</v>
      </c>
      <c r="C26" s="1"/>
      <c r="D26" s="32">
        <f>SUM(D27:D32)</f>
        <v>595</v>
      </c>
      <c r="E26" s="13">
        <f>SUM(E27:E32)</f>
        <v>403</v>
      </c>
      <c r="F26" s="12">
        <f t="shared" ref="F26:F32" si="10">(E26/D26)</f>
        <v>0.67731092436974794</v>
      </c>
      <c r="G26" s="32">
        <f>SUM(G27:G32)</f>
        <v>712</v>
      </c>
      <c r="H26" s="13">
        <v>383</v>
      </c>
      <c r="I26" s="43">
        <f t="shared" ref="I26:I32" si="11">(H26/G26)</f>
        <v>0.5379213483146067</v>
      </c>
      <c r="J26" s="58">
        <f t="shared" ref="J26:J32" si="12">(D26-G26)</f>
        <v>-117</v>
      </c>
      <c r="K26" s="59">
        <f t="shared" ref="K26:K32" si="13">(J26/G26)</f>
        <v>-0.16432584269662923</v>
      </c>
      <c r="L26" s="60">
        <f t="shared" ref="L26:L32" si="14">(D26/D$15)</f>
        <v>0.35082547169811323</v>
      </c>
      <c r="M26" s="60">
        <f t="shared" ref="M26:M32" si="15">(G26/G$15)</f>
        <v>0.5313432835820896</v>
      </c>
      <c r="N26" s="51"/>
      <c r="O26" s="51"/>
      <c r="P26" s="61">
        <f t="shared" ref="P26:P32" si="16">(E26-H26)</f>
        <v>20</v>
      </c>
      <c r="Q26" s="59">
        <f t="shared" ref="Q26:Q32" si="17">(P26/H26)</f>
        <v>5.2219321148825062E-2</v>
      </c>
      <c r="R26" s="60">
        <f t="shared" ref="R26:R32" si="18">(E26/E$15)</f>
        <v>0.43240343347639487</v>
      </c>
      <c r="S26" s="60">
        <f t="shared" ref="S26:S32" si="19">(H26/H$15)</f>
        <v>0.39771547248182765</v>
      </c>
      <c r="T26" s="54"/>
      <c r="U26" s="57"/>
    </row>
    <row r="27" spans="1:21" x14ac:dyDescent="0.25">
      <c r="A27" s="3"/>
      <c r="B27" s="25" t="s">
        <v>13</v>
      </c>
      <c r="C27" s="2"/>
      <c r="D27" s="32">
        <v>151</v>
      </c>
      <c r="E27" s="13">
        <v>151</v>
      </c>
      <c r="F27" s="12">
        <f t="shared" si="10"/>
        <v>1</v>
      </c>
      <c r="G27" s="32">
        <v>158</v>
      </c>
      <c r="H27" s="13">
        <v>148</v>
      </c>
      <c r="I27" s="43">
        <f t="shared" si="11"/>
        <v>0.93670886075949367</v>
      </c>
      <c r="J27" s="58">
        <f t="shared" si="12"/>
        <v>-7</v>
      </c>
      <c r="K27" s="59">
        <f t="shared" si="13"/>
        <v>-4.4303797468354431E-2</v>
      </c>
      <c r="L27" s="60">
        <f t="shared" si="14"/>
        <v>8.9033018867924529E-2</v>
      </c>
      <c r="M27" s="60">
        <f t="shared" si="15"/>
        <v>0.11791044776119403</v>
      </c>
      <c r="N27" s="56">
        <v>5</v>
      </c>
      <c r="O27" s="56">
        <v>2</v>
      </c>
      <c r="P27" s="61">
        <f t="shared" si="16"/>
        <v>3</v>
      </c>
      <c r="Q27" s="59">
        <f t="shared" si="17"/>
        <v>2.0270270270270271E-2</v>
      </c>
      <c r="R27" s="60">
        <f t="shared" si="18"/>
        <v>0.16201716738197425</v>
      </c>
      <c r="S27" s="60">
        <f t="shared" si="19"/>
        <v>0.15368639667705089</v>
      </c>
      <c r="T27" s="56">
        <v>2</v>
      </c>
      <c r="U27" s="63">
        <v>1</v>
      </c>
    </row>
    <row r="28" spans="1:21" x14ac:dyDescent="0.25">
      <c r="A28" s="3"/>
      <c r="B28" s="25" t="s">
        <v>14</v>
      </c>
      <c r="C28" s="2"/>
      <c r="D28" s="32">
        <v>271</v>
      </c>
      <c r="E28" s="13">
        <v>79</v>
      </c>
      <c r="F28" s="12">
        <f t="shared" si="10"/>
        <v>0.29151291512915128</v>
      </c>
      <c r="G28" s="32">
        <v>75</v>
      </c>
      <c r="H28" s="13">
        <v>75</v>
      </c>
      <c r="I28" s="43">
        <f t="shared" si="11"/>
        <v>1</v>
      </c>
      <c r="J28" s="58">
        <f t="shared" si="12"/>
        <v>196</v>
      </c>
      <c r="K28" s="59">
        <f t="shared" si="13"/>
        <v>2.6133333333333333</v>
      </c>
      <c r="L28" s="60">
        <f t="shared" si="14"/>
        <v>0.15978773584905662</v>
      </c>
      <c r="M28" s="60">
        <f t="shared" si="15"/>
        <v>5.5970149253731345E-2</v>
      </c>
      <c r="N28" s="56">
        <v>2</v>
      </c>
      <c r="O28" s="56">
        <v>9</v>
      </c>
      <c r="P28" s="61">
        <f t="shared" si="16"/>
        <v>4</v>
      </c>
      <c r="Q28" s="59">
        <f t="shared" si="17"/>
        <v>5.3333333333333337E-2</v>
      </c>
      <c r="R28" s="60">
        <f t="shared" si="18"/>
        <v>8.4763948497854083E-2</v>
      </c>
      <c r="S28" s="60">
        <f t="shared" si="19"/>
        <v>7.7881619937694699E-2</v>
      </c>
      <c r="T28" s="56">
        <v>4</v>
      </c>
      <c r="U28" s="63">
        <v>7</v>
      </c>
    </row>
    <row r="29" spans="1:21" x14ac:dyDescent="0.25">
      <c r="A29" s="3"/>
      <c r="B29" s="25" t="s">
        <v>15</v>
      </c>
      <c r="C29" s="2"/>
      <c r="D29" s="32">
        <v>26</v>
      </c>
      <c r="E29" s="13">
        <v>26</v>
      </c>
      <c r="F29" s="12">
        <f t="shared" si="10"/>
        <v>1</v>
      </c>
      <c r="G29" s="32">
        <v>23</v>
      </c>
      <c r="H29" s="13">
        <v>23</v>
      </c>
      <c r="I29" s="43">
        <f t="shared" si="11"/>
        <v>1</v>
      </c>
      <c r="J29" s="58">
        <f t="shared" si="12"/>
        <v>3</v>
      </c>
      <c r="K29" s="59">
        <f t="shared" si="13"/>
        <v>0.13043478260869565</v>
      </c>
      <c r="L29" s="60">
        <f t="shared" si="14"/>
        <v>1.5330188679245283E-2</v>
      </c>
      <c r="M29" s="60">
        <f t="shared" si="15"/>
        <v>1.7164179104477612E-2</v>
      </c>
      <c r="N29" s="56">
        <v>10</v>
      </c>
      <c r="O29" s="56">
        <v>11</v>
      </c>
      <c r="P29" s="61">
        <f t="shared" si="16"/>
        <v>3</v>
      </c>
      <c r="Q29" s="59">
        <f t="shared" si="17"/>
        <v>0.13043478260869565</v>
      </c>
      <c r="R29" s="60">
        <f t="shared" si="18"/>
        <v>2.7896995708154508E-2</v>
      </c>
      <c r="S29" s="60">
        <f t="shared" si="19"/>
        <v>2.3883696780893044E-2</v>
      </c>
      <c r="T29" s="56">
        <v>9</v>
      </c>
      <c r="U29" s="63">
        <v>11</v>
      </c>
    </row>
    <row r="30" spans="1:21" x14ac:dyDescent="0.25">
      <c r="A30" s="3"/>
      <c r="B30" s="25" t="s">
        <v>16</v>
      </c>
      <c r="C30" s="2"/>
      <c r="D30" s="32">
        <v>64</v>
      </c>
      <c r="E30" s="13">
        <v>64</v>
      </c>
      <c r="F30" s="12">
        <f t="shared" si="10"/>
        <v>1</v>
      </c>
      <c r="G30" s="32">
        <v>36</v>
      </c>
      <c r="H30" s="13">
        <v>36</v>
      </c>
      <c r="I30" s="43">
        <f t="shared" si="11"/>
        <v>1</v>
      </c>
      <c r="J30" s="58">
        <f t="shared" si="12"/>
        <v>28</v>
      </c>
      <c r="K30" s="59">
        <f t="shared" si="13"/>
        <v>0.77777777777777779</v>
      </c>
      <c r="L30" s="60">
        <f t="shared" si="14"/>
        <v>3.7735849056603772E-2</v>
      </c>
      <c r="M30" s="60">
        <f t="shared" si="15"/>
        <v>2.6865671641791045E-2</v>
      </c>
      <c r="N30" s="56">
        <v>8</v>
      </c>
      <c r="O30" s="56">
        <v>10</v>
      </c>
      <c r="P30" s="61">
        <f t="shared" si="16"/>
        <v>28</v>
      </c>
      <c r="Q30" s="59">
        <f t="shared" si="17"/>
        <v>0.77777777777777779</v>
      </c>
      <c r="R30" s="60">
        <f t="shared" si="18"/>
        <v>6.8669527896995708E-2</v>
      </c>
      <c r="S30" s="60">
        <f t="shared" si="19"/>
        <v>3.7383177570093455E-2</v>
      </c>
      <c r="T30" s="56">
        <v>6</v>
      </c>
      <c r="U30" s="63">
        <v>9</v>
      </c>
    </row>
    <row r="31" spans="1:21" x14ac:dyDescent="0.25">
      <c r="A31" s="3"/>
      <c r="B31" s="25" t="s">
        <v>17</v>
      </c>
      <c r="C31" s="2"/>
      <c r="D31" s="32">
        <v>69</v>
      </c>
      <c r="E31" s="13">
        <v>69</v>
      </c>
      <c r="F31" s="12">
        <f t="shared" si="10"/>
        <v>1</v>
      </c>
      <c r="G31" s="32">
        <v>334</v>
      </c>
      <c r="H31" s="13">
        <v>76</v>
      </c>
      <c r="I31" s="43">
        <f t="shared" si="11"/>
        <v>0.22754491017964071</v>
      </c>
      <c r="J31" s="58">
        <f t="shared" si="12"/>
        <v>-265</v>
      </c>
      <c r="K31" s="59">
        <f t="shared" si="13"/>
        <v>-0.79341317365269459</v>
      </c>
      <c r="L31" s="60">
        <f t="shared" si="14"/>
        <v>4.0683962264150941E-2</v>
      </c>
      <c r="M31" s="60">
        <f t="shared" si="15"/>
        <v>0.24925373134328357</v>
      </c>
      <c r="N31" s="56">
        <v>7</v>
      </c>
      <c r="O31" s="56">
        <v>1</v>
      </c>
      <c r="P31" s="61">
        <f t="shared" si="16"/>
        <v>-7</v>
      </c>
      <c r="Q31" s="59">
        <f t="shared" si="17"/>
        <v>-9.2105263157894732E-2</v>
      </c>
      <c r="R31" s="60">
        <f t="shared" si="18"/>
        <v>7.4034334763948495E-2</v>
      </c>
      <c r="S31" s="60">
        <f t="shared" si="19"/>
        <v>7.8920041536863966E-2</v>
      </c>
      <c r="T31" s="56">
        <v>5</v>
      </c>
      <c r="U31" s="63">
        <v>6</v>
      </c>
    </row>
    <row r="32" spans="1:21" x14ac:dyDescent="0.25">
      <c r="A32" s="3"/>
      <c r="B32" s="25" t="s">
        <v>18</v>
      </c>
      <c r="C32" s="2"/>
      <c r="D32" s="32">
        <v>14</v>
      </c>
      <c r="E32" s="13">
        <v>14</v>
      </c>
      <c r="F32" s="12">
        <f t="shared" si="10"/>
        <v>1</v>
      </c>
      <c r="G32" s="32">
        <v>86</v>
      </c>
      <c r="H32" s="13">
        <v>25</v>
      </c>
      <c r="I32" s="43">
        <f t="shared" si="11"/>
        <v>0.29069767441860467</v>
      </c>
      <c r="J32" s="58">
        <f t="shared" si="12"/>
        <v>-72</v>
      </c>
      <c r="K32" s="59">
        <f t="shared" si="13"/>
        <v>-0.83720930232558144</v>
      </c>
      <c r="L32" s="60">
        <f t="shared" si="14"/>
        <v>8.2547169811320754E-3</v>
      </c>
      <c r="M32" s="60">
        <f t="shared" si="15"/>
        <v>6.4179104477611937E-2</v>
      </c>
      <c r="N32" s="56">
        <v>12</v>
      </c>
      <c r="O32" s="56">
        <v>8</v>
      </c>
      <c r="P32" s="61">
        <f t="shared" si="16"/>
        <v>-11</v>
      </c>
      <c r="Q32" s="59">
        <f t="shared" si="17"/>
        <v>-0.44</v>
      </c>
      <c r="R32" s="60">
        <f t="shared" si="18"/>
        <v>1.5021459227467811E-2</v>
      </c>
      <c r="S32" s="60">
        <f t="shared" si="19"/>
        <v>2.5960539979231569E-2</v>
      </c>
      <c r="T32" s="56">
        <v>12</v>
      </c>
      <c r="U32" s="63">
        <v>10</v>
      </c>
    </row>
    <row r="33" spans="1:21" x14ac:dyDescent="0.25">
      <c r="A33" s="3"/>
      <c r="B33" s="26"/>
      <c r="C33" s="2"/>
      <c r="D33" s="32"/>
      <c r="E33" s="13"/>
      <c r="F33" s="14"/>
      <c r="G33" s="32"/>
      <c r="H33" s="13"/>
      <c r="I33" s="47"/>
      <c r="J33" s="58"/>
      <c r="K33" s="59"/>
      <c r="L33" s="60"/>
      <c r="M33" s="60"/>
      <c r="N33" s="56"/>
      <c r="O33" s="56"/>
      <c r="P33" s="61"/>
      <c r="Q33" s="59"/>
      <c r="R33" s="56"/>
      <c r="S33" s="56"/>
      <c r="T33" s="56"/>
      <c r="U33" s="63"/>
    </row>
    <row r="34" spans="1:21" x14ac:dyDescent="0.25">
      <c r="A34" s="3"/>
      <c r="B34" s="17" t="s">
        <v>19</v>
      </c>
      <c r="C34" s="2"/>
      <c r="D34" s="32">
        <f>SUM(D35:D37)</f>
        <v>901</v>
      </c>
      <c r="E34" s="13">
        <f>SUM(E35:E37)</f>
        <v>395</v>
      </c>
      <c r="F34" s="12">
        <f t="shared" ref="F34:F37" si="20">(E34/D34)</f>
        <v>0.4384017758046615</v>
      </c>
      <c r="G34" s="32">
        <f>SUM(G35:G37)</f>
        <v>374</v>
      </c>
      <c r="H34" s="13">
        <v>374</v>
      </c>
      <c r="I34" s="43">
        <f t="shared" ref="I34:I37" si="21">(H34/G34)</f>
        <v>1</v>
      </c>
      <c r="J34" s="58">
        <f t="shared" ref="J34:J37" si="22">(D34-G34)</f>
        <v>527</v>
      </c>
      <c r="K34" s="59">
        <f t="shared" ref="K34:K37" si="23">(J34/G34)</f>
        <v>1.4090909090909092</v>
      </c>
      <c r="L34" s="60">
        <f t="shared" ref="L34:L37" si="24">(D34/D$15)</f>
        <v>0.53125</v>
      </c>
      <c r="M34" s="60">
        <f t="shared" ref="M34:M37" si="25">(G34/G$15)</f>
        <v>0.27910447761194029</v>
      </c>
      <c r="N34" s="56"/>
      <c r="O34" s="56"/>
      <c r="P34" s="61">
        <f t="shared" ref="P34:P37" si="26">(E34-H34)</f>
        <v>21</v>
      </c>
      <c r="Q34" s="59">
        <f t="shared" ref="Q34:Q37" si="27">(P34/H34)</f>
        <v>5.6149732620320858E-2</v>
      </c>
      <c r="R34" s="60">
        <f t="shared" ref="R34:R37" si="28">(E34/E$15)</f>
        <v>0.4238197424892704</v>
      </c>
      <c r="S34" s="60">
        <f t="shared" ref="S34:S37" si="29">(H34/H$15)</f>
        <v>0.38836967808930428</v>
      </c>
      <c r="T34" s="56"/>
      <c r="U34" s="63"/>
    </row>
    <row r="35" spans="1:21" x14ac:dyDescent="0.25">
      <c r="A35" s="3"/>
      <c r="B35" s="25" t="s">
        <v>20</v>
      </c>
      <c r="C35" s="2"/>
      <c r="D35" s="32">
        <v>159</v>
      </c>
      <c r="E35" s="13">
        <v>139</v>
      </c>
      <c r="F35" s="12">
        <f t="shared" si="20"/>
        <v>0.87421383647798745</v>
      </c>
      <c r="G35" s="32">
        <v>130</v>
      </c>
      <c r="H35" s="13">
        <v>130</v>
      </c>
      <c r="I35" s="43">
        <f t="shared" si="21"/>
        <v>1</v>
      </c>
      <c r="J35" s="58">
        <f t="shared" si="22"/>
        <v>29</v>
      </c>
      <c r="K35" s="59">
        <f t="shared" si="23"/>
        <v>0.22307692307692309</v>
      </c>
      <c r="L35" s="60">
        <f t="shared" si="24"/>
        <v>9.375E-2</v>
      </c>
      <c r="M35" s="60">
        <f t="shared" si="25"/>
        <v>9.7014925373134331E-2</v>
      </c>
      <c r="N35" s="56">
        <v>4</v>
      </c>
      <c r="O35" s="56">
        <v>4</v>
      </c>
      <c r="P35" s="61">
        <f t="shared" si="26"/>
        <v>9</v>
      </c>
      <c r="Q35" s="59">
        <f t="shared" si="27"/>
        <v>6.9230769230769235E-2</v>
      </c>
      <c r="R35" s="60">
        <f t="shared" si="28"/>
        <v>0.14914163090128754</v>
      </c>
      <c r="S35" s="60">
        <f t="shared" si="29"/>
        <v>0.13499480789200416</v>
      </c>
      <c r="T35" s="56">
        <v>3</v>
      </c>
      <c r="U35" s="63">
        <v>3</v>
      </c>
    </row>
    <row r="36" spans="1:21" x14ac:dyDescent="0.25">
      <c r="A36" s="3"/>
      <c r="B36" s="25" t="s">
        <v>21</v>
      </c>
      <c r="C36" s="2"/>
      <c r="D36" s="32">
        <v>544</v>
      </c>
      <c r="E36" s="13">
        <v>63</v>
      </c>
      <c r="F36" s="12">
        <f t="shared" si="20"/>
        <v>0.11580882352941177</v>
      </c>
      <c r="G36" s="32">
        <v>104</v>
      </c>
      <c r="H36" s="13">
        <v>104</v>
      </c>
      <c r="I36" s="43">
        <f t="shared" si="21"/>
        <v>1</v>
      </c>
      <c r="J36" s="58">
        <f t="shared" si="22"/>
        <v>440</v>
      </c>
      <c r="K36" s="59">
        <f t="shared" si="23"/>
        <v>4.2307692307692308</v>
      </c>
      <c r="L36" s="60">
        <f t="shared" si="24"/>
        <v>0.32075471698113206</v>
      </c>
      <c r="M36" s="60">
        <f t="shared" si="25"/>
        <v>7.7611940298507459E-2</v>
      </c>
      <c r="N36" s="56">
        <v>1</v>
      </c>
      <c r="O36" s="56">
        <v>5</v>
      </c>
      <c r="P36" s="61">
        <f t="shared" si="26"/>
        <v>-41</v>
      </c>
      <c r="Q36" s="59">
        <f t="shared" si="27"/>
        <v>-0.39423076923076922</v>
      </c>
      <c r="R36" s="60">
        <f t="shared" si="28"/>
        <v>6.7596566523605156E-2</v>
      </c>
      <c r="S36" s="60">
        <f t="shared" si="29"/>
        <v>0.10799584631360332</v>
      </c>
      <c r="T36" s="56">
        <v>7</v>
      </c>
      <c r="U36" s="63">
        <v>4</v>
      </c>
    </row>
    <row r="37" spans="1:21" x14ac:dyDescent="0.25">
      <c r="A37" s="3"/>
      <c r="B37" s="25" t="s">
        <v>22</v>
      </c>
      <c r="C37" s="2"/>
      <c r="D37" s="32">
        <v>198</v>
      </c>
      <c r="E37" s="13">
        <v>193</v>
      </c>
      <c r="F37" s="12">
        <f t="shared" si="20"/>
        <v>0.9747474747474747</v>
      </c>
      <c r="G37" s="32">
        <v>140</v>
      </c>
      <c r="H37" s="13">
        <v>140</v>
      </c>
      <c r="I37" s="43">
        <f t="shared" si="21"/>
        <v>1</v>
      </c>
      <c r="J37" s="58">
        <f t="shared" si="22"/>
        <v>58</v>
      </c>
      <c r="K37" s="59">
        <f t="shared" si="23"/>
        <v>0.41428571428571431</v>
      </c>
      <c r="L37" s="60">
        <f t="shared" si="24"/>
        <v>0.11674528301886793</v>
      </c>
      <c r="M37" s="60">
        <f t="shared" si="25"/>
        <v>0.1044776119402985</v>
      </c>
      <c r="N37" s="56">
        <v>3</v>
      </c>
      <c r="O37" s="56">
        <v>3</v>
      </c>
      <c r="P37" s="61">
        <f t="shared" si="26"/>
        <v>53</v>
      </c>
      <c r="Q37" s="59">
        <f t="shared" si="27"/>
        <v>0.37857142857142856</v>
      </c>
      <c r="R37" s="60">
        <f t="shared" si="28"/>
        <v>0.20708154506437768</v>
      </c>
      <c r="S37" s="60">
        <f t="shared" si="29"/>
        <v>0.14537902388369678</v>
      </c>
      <c r="T37" s="56">
        <v>1</v>
      </c>
      <c r="U37" s="63">
        <v>2</v>
      </c>
    </row>
    <row r="38" spans="1:21" x14ac:dyDescent="0.25">
      <c r="A38" s="3"/>
      <c r="B38" s="26"/>
      <c r="C38" s="2"/>
      <c r="D38" s="32"/>
      <c r="E38" s="13"/>
      <c r="F38" s="7"/>
      <c r="G38" s="32"/>
      <c r="H38" s="13"/>
      <c r="I38" s="42"/>
      <c r="J38" s="58"/>
      <c r="K38" s="59"/>
      <c r="L38" s="60"/>
      <c r="M38" s="60"/>
      <c r="N38" s="56"/>
      <c r="O38" s="56"/>
      <c r="P38" s="61"/>
      <c r="Q38" s="59"/>
      <c r="R38" s="56"/>
      <c r="S38" s="56"/>
      <c r="T38" s="56"/>
      <c r="U38" s="63"/>
    </row>
    <row r="39" spans="1:21" x14ac:dyDescent="0.25">
      <c r="A39" s="3"/>
      <c r="B39" s="17" t="s">
        <v>23</v>
      </c>
      <c r="C39" s="2"/>
      <c r="D39" s="32">
        <f>SUM(D40:D42)</f>
        <v>57</v>
      </c>
      <c r="E39" s="13">
        <f>SUM(E40:E42)</f>
        <v>57</v>
      </c>
      <c r="F39" s="12">
        <f t="shared" ref="F39:F42" si="30">(E39/D39)</f>
        <v>1</v>
      </c>
      <c r="G39" s="32">
        <f>SUM(G40:G42)</f>
        <v>211</v>
      </c>
      <c r="H39" s="13">
        <v>163</v>
      </c>
      <c r="I39" s="43">
        <f t="shared" ref="I39:I42" si="31">(H39/G39)</f>
        <v>0.77251184834123221</v>
      </c>
      <c r="J39" s="58">
        <f t="shared" ref="J39:J42" si="32">(D39-G39)</f>
        <v>-154</v>
      </c>
      <c r="K39" s="59">
        <f t="shared" ref="K39:K42" si="33">(J39/G39)</f>
        <v>-0.72985781990521326</v>
      </c>
      <c r="L39" s="60">
        <f t="shared" ref="L39:L42" si="34">(D39/D$15)</f>
        <v>3.3608490566037735E-2</v>
      </c>
      <c r="M39" s="60">
        <f t="shared" ref="M39:M42" si="35">(G39/G$15)</f>
        <v>0.15746268656716417</v>
      </c>
      <c r="N39" s="56"/>
      <c r="O39" s="56"/>
      <c r="P39" s="61">
        <f t="shared" ref="P39:P42" si="36">(E39-H39)</f>
        <v>-106</v>
      </c>
      <c r="Q39" s="59">
        <f t="shared" ref="Q39:Q42" si="37">(P39/H39)</f>
        <v>-0.65030674846625769</v>
      </c>
      <c r="R39" s="60">
        <f t="shared" ref="R39:R42" si="38">(E39/E$15)</f>
        <v>6.1158798283261803E-2</v>
      </c>
      <c r="S39" s="60">
        <f t="shared" ref="S39:S42" si="39">(H39/H$15)</f>
        <v>0.16926272066458983</v>
      </c>
      <c r="T39" s="56"/>
      <c r="U39" s="63"/>
    </row>
    <row r="40" spans="1:21" x14ac:dyDescent="0.25">
      <c r="A40" s="3"/>
      <c r="B40" s="25" t="s">
        <v>24</v>
      </c>
      <c r="C40" s="2"/>
      <c r="D40" s="32">
        <v>9</v>
      </c>
      <c r="E40" s="13">
        <v>9</v>
      </c>
      <c r="F40" s="12">
        <f t="shared" si="30"/>
        <v>1</v>
      </c>
      <c r="G40" s="32">
        <v>14</v>
      </c>
      <c r="H40" s="13">
        <v>14</v>
      </c>
      <c r="I40" s="43">
        <f t="shared" si="31"/>
        <v>1</v>
      </c>
      <c r="J40" s="58">
        <f t="shared" si="32"/>
        <v>-5</v>
      </c>
      <c r="K40" s="59">
        <f t="shared" si="33"/>
        <v>-0.35714285714285715</v>
      </c>
      <c r="L40" s="60">
        <f t="shared" si="34"/>
        <v>5.3066037735849053E-3</v>
      </c>
      <c r="M40" s="60">
        <f t="shared" si="35"/>
        <v>1.0447761194029851E-2</v>
      </c>
      <c r="N40" s="56">
        <v>14</v>
      </c>
      <c r="O40" s="56">
        <v>13</v>
      </c>
      <c r="P40" s="61">
        <f t="shared" si="36"/>
        <v>-5</v>
      </c>
      <c r="Q40" s="59">
        <f t="shared" si="37"/>
        <v>-0.35714285714285715</v>
      </c>
      <c r="R40" s="60">
        <f t="shared" si="38"/>
        <v>9.6566523605150223E-3</v>
      </c>
      <c r="S40" s="60">
        <f t="shared" si="39"/>
        <v>1.4537902388369679E-2</v>
      </c>
      <c r="T40" s="56">
        <v>14</v>
      </c>
      <c r="U40" s="63">
        <v>13</v>
      </c>
    </row>
    <row r="41" spans="1:21" x14ac:dyDescent="0.25">
      <c r="A41" s="3"/>
      <c r="B41" s="25" t="s">
        <v>25</v>
      </c>
      <c r="C41" s="2"/>
      <c r="D41" s="32">
        <v>46</v>
      </c>
      <c r="E41" s="13">
        <v>46</v>
      </c>
      <c r="F41" s="12">
        <f t="shared" si="30"/>
        <v>1</v>
      </c>
      <c r="G41" s="32">
        <v>100</v>
      </c>
      <c r="H41" s="13">
        <v>52</v>
      </c>
      <c r="I41" s="43">
        <f t="shared" si="31"/>
        <v>0.52</v>
      </c>
      <c r="J41" s="58">
        <f t="shared" si="32"/>
        <v>-54</v>
      </c>
      <c r="K41" s="59">
        <f t="shared" si="33"/>
        <v>-0.54</v>
      </c>
      <c r="L41" s="60">
        <f t="shared" si="34"/>
        <v>2.7122641509433963E-2</v>
      </c>
      <c r="M41" s="60">
        <f t="shared" si="35"/>
        <v>7.4626865671641784E-2</v>
      </c>
      <c r="N41" s="56">
        <v>9</v>
      </c>
      <c r="O41" s="56">
        <v>6</v>
      </c>
      <c r="P41" s="61">
        <f t="shared" si="36"/>
        <v>-6</v>
      </c>
      <c r="Q41" s="59">
        <f t="shared" si="37"/>
        <v>-0.11538461538461539</v>
      </c>
      <c r="R41" s="60">
        <f t="shared" si="38"/>
        <v>4.9356223175965663E-2</v>
      </c>
      <c r="S41" s="60">
        <f t="shared" si="39"/>
        <v>5.3997923156801658E-2</v>
      </c>
      <c r="T41" s="56">
        <v>8</v>
      </c>
      <c r="U41" s="63">
        <v>8</v>
      </c>
    </row>
    <row r="42" spans="1:21" x14ac:dyDescent="0.25">
      <c r="A42" s="3"/>
      <c r="B42" s="25" t="s">
        <v>26</v>
      </c>
      <c r="C42" s="2"/>
      <c r="D42" s="32">
        <v>2</v>
      </c>
      <c r="E42" s="13">
        <v>2</v>
      </c>
      <c r="F42" s="12">
        <f t="shared" si="30"/>
        <v>1</v>
      </c>
      <c r="G42" s="32">
        <v>97</v>
      </c>
      <c r="H42" s="13">
        <v>97</v>
      </c>
      <c r="I42" s="43">
        <f t="shared" si="31"/>
        <v>1</v>
      </c>
      <c r="J42" s="58">
        <f t="shared" si="32"/>
        <v>-95</v>
      </c>
      <c r="K42" s="59">
        <f t="shared" si="33"/>
        <v>-0.97938144329896903</v>
      </c>
      <c r="L42" s="60">
        <f t="shared" si="34"/>
        <v>1.1792452830188679E-3</v>
      </c>
      <c r="M42" s="60">
        <f t="shared" si="35"/>
        <v>7.2388059701492535E-2</v>
      </c>
      <c r="N42" s="56">
        <v>16</v>
      </c>
      <c r="O42" s="56">
        <v>7</v>
      </c>
      <c r="P42" s="61">
        <f t="shared" si="36"/>
        <v>-95</v>
      </c>
      <c r="Q42" s="59">
        <f t="shared" si="37"/>
        <v>-0.97938144329896903</v>
      </c>
      <c r="R42" s="60">
        <f t="shared" si="38"/>
        <v>2.1459227467811159E-3</v>
      </c>
      <c r="S42" s="60">
        <f t="shared" si="39"/>
        <v>0.10072689511941849</v>
      </c>
      <c r="T42" s="56">
        <v>16</v>
      </c>
      <c r="U42" s="63">
        <v>5</v>
      </c>
    </row>
    <row r="43" spans="1:21" x14ac:dyDescent="0.25">
      <c r="A43" s="3"/>
      <c r="B43" s="25"/>
      <c r="C43" s="2"/>
      <c r="D43" s="32"/>
      <c r="E43" s="13"/>
      <c r="F43" s="14"/>
      <c r="G43" s="32"/>
      <c r="H43" s="13"/>
      <c r="I43" s="47"/>
      <c r="J43" s="65"/>
      <c r="K43" s="59"/>
      <c r="L43" s="56"/>
      <c r="M43" s="54"/>
      <c r="N43" s="56"/>
      <c r="O43" s="56"/>
      <c r="P43" s="61"/>
      <c r="Q43" s="59"/>
      <c r="R43" s="56"/>
      <c r="S43" s="56"/>
      <c r="T43" s="56"/>
      <c r="U43" s="63"/>
    </row>
    <row r="44" spans="1:21" x14ac:dyDescent="0.25">
      <c r="A44" s="3"/>
      <c r="B44" s="17" t="s">
        <v>36</v>
      </c>
      <c r="C44" s="2"/>
      <c r="D44" s="32"/>
      <c r="E44" s="13"/>
      <c r="F44" s="14"/>
      <c r="G44" s="32"/>
      <c r="H44" s="13"/>
      <c r="I44" s="47"/>
      <c r="J44" s="58"/>
      <c r="K44" s="59"/>
      <c r="L44" s="60"/>
      <c r="M44" s="60"/>
      <c r="N44" s="56"/>
      <c r="O44" s="56"/>
      <c r="P44" s="61"/>
      <c r="Q44" s="59"/>
      <c r="R44" s="56"/>
      <c r="S44" s="56"/>
      <c r="T44" s="56"/>
      <c r="U44" s="63"/>
    </row>
    <row r="45" spans="1:21" x14ac:dyDescent="0.25">
      <c r="A45" s="3"/>
      <c r="B45" s="25" t="s">
        <v>40</v>
      </c>
      <c r="C45" s="2"/>
      <c r="D45" s="32"/>
      <c r="E45" s="13"/>
      <c r="F45" s="27"/>
      <c r="G45" s="32"/>
      <c r="H45" s="7"/>
      <c r="I45" s="48"/>
      <c r="J45" s="58"/>
      <c r="K45" s="59"/>
      <c r="L45" s="60"/>
      <c r="M45" s="60"/>
      <c r="N45" s="56"/>
      <c r="O45" s="56"/>
      <c r="P45" s="61"/>
      <c r="Q45" s="59"/>
      <c r="R45" s="56"/>
      <c r="S45" s="56"/>
      <c r="T45" s="56"/>
      <c r="U45" s="63"/>
    </row>
    <row r="46" spans="1:21" x14ac:dyDescent="0.25">
      <c r="A46" s="3"/>
      <c r="B46" s="28" t="s">
        <v>51</v>
      </c>
      <c r="C46" s="2"/>
      <c r="D46" s="32"/>
      <c r="E46" s="13"/>
      <c r="F46" s="27"/>
      <c r="G46" s="32"/>
      <c r="H46" s="13"/>
      <c r="I46" s="48"/>
      <c r="J46" s="58"/>
      <c r="K46" s="59"/>
      <c r="L46" s="60"/>
      <c r="M46" s="60"/>
      <c r="N46" s="56"/>
      <c r="O46" s="56"/>
      <c r="P46" s="61"/>
      <c r="Q46" s="59"/>
      <c r="R46" s="56"/>
      <c r="S46" s="56"/>
      <c r="T46" s="56"/>
      <c r="U46" s="63"/>
    </row>
    <row r="47" spans="1:21" x14ac:dyDescent="0.25">
      <c r="A47" s="3"/>
      <c r="B47" s="28" t="s">
        <v>52</v>
      </c>
      <c r="C47" s="2"/>
      <c r="D47" s="32"/>
      <c r="E47" s="13"/>
      <c r="F47" s="14"/>
      <c r="G47" s="32"/>
      <c r="H47" s="13"/>
      <c r="I47" s="47"/>
      <c r="J47" s="58"/>
      <c r="K47" s="59"/>
      <c r="L47" s="60"/>
      <c r="M47" s="60"/>
      <c r="N47" s="56"/>
      <c r="O47" s="56"/>
      <c r="P47" s="61"/>
      <c r="Q47" s="59"/>
      <c r="R47" s="56"/>
      <c r="S47" s="56"/>
      <c r="T47" s="56"/>
      <c r="U47" s="63"/>
    </row>
    <row r="48" spans="1:21" x14ac:dyDescent="0.25">
      <c r="A48" s="3"/>
      <c r="B48" s="25" t="s">
        <v>27</v>
      </c>
      <c r="C48" s="2"/>
      <c r="D48" s="32">
        <v>2</v>
      </c>
      <c r="E48" s="13">
        <v>2</v>
      </c>
      <c r="F48" s="12">
        <f t="shared" ref="F48:F49" si="40">(E48/D48)</f>
        <v>1</v>
      </c>
      <c r="G48" s="32">
        <v>2</v>
      </c>
      <c r="H48" s="13">
        <v>2</v>
      </c>
      <c r="I48" s="43">
        <f t="shared" ref="I48:I49" si="41">(H48/G48)</f>
        <v>1</v>
      </c>
      <c r="J48" s="58">
        <f t="shared" ref="J48:J49" si="42">(D48-G48)</f>
        <v>0</v>
      </c>
      <c r="K48" s="59">
        <f t="shared" ref="K48:K49" si="43">(J48/G48)</f>
        <v>0</v>
      </c>
      <c r="L48" s="60">
        <f t="shared" ref="L48:L49" si="44">(D48/D$15)</f>
        <v>1.1792452830188679E-3</v>
      </c>
      <c r="M48" s="60">
        <f t="shared" ref="M48:M49" si="45">(G48/G$15)</f>
        <v>1.4925373134328358E-3</v>
      </c>
      <c r="N48" s="56">
        <v>16</v>
      </c>
      <c r="O48" s="56">
        <v>17</v>
      </c>
      <c r="P48" s="61">
        <f t="shared" ref="P48:P49" si="46">(E48-H48)</f>
        <v>0</v>
      </c>
      <c r="Q48" s="59">
        <f t="shared" ref="Q48:Q49" si="47">(P48/H48)</f>
        <v>0</v>
      </c>
      <c r="R48" s="60">
        <f t="shared" ref="R48:R49" si="48">(E48/E$15)</f>
        <v>2.1459227467811159E-3</v>
      </c>
      <c r="S48" s="60">
        <f t="shared" ref="S48:S49" si="49">(H48/H$15)</f>
        <v>2.0768431983385254E-3</v>
      </c>
      <c r="T48" s="56">
        <v>16</v>
      </c>
      <c r="U48" s="63">
        <v>17</v>
      </c>
    </row>
    <row r="49" spans="1:23" x14ac:dyDescent="0.25">
      <c r="A49" s="3"/>
      <c r="B49" s="25" t="s">
        <v>28</v>
      </c>
      <c r="C49" s="2"/>
      <c r="D49" s="32">
        <v>7</v>
      </c>
      <c r="E49" s="13">
        <v>7</v>
      </c>
      <c r="F49" s="12">
        <f t="shared" si="40"/>
        <v>1</v>
      </c>
      <c r="G49" s="32">
        <v>16</v>
      </c>
      <c r="H49" s="13">
        <v>16</v>
      </c>
      <c r="I49" s="43">
        <f t="shared" si="41"/>
        <v>1</v>
      </c>
      <c r="J49" s="58">
        <f t="shared" si="42"/>
        <v>-9</v>
      </c>
      <c r="K49" s="59">
        <f t="shared" si="43"/>
        <v>-0.5625</v>
      </c>
      <c r="L49" s="60">
        <f t="shared" si="44"/>
        <v>4.1273584905660377E-3</v>
      </c>
      <c r="M49" s="60">
        <f t="shared" si="45"/>
        <v>1.1940298507462687E-2</v>
      </c>
      <c r="N49" s="56">
        <v>15</v>
      </c>
      <c r="O49" s="56">
        <v>12</v>
      </c>
      <c r="P49" s="61">
        <f t="shared" si="46"/>
        <v>-9</v>
      </c>
      <c r="Q49" s="59">
        <f t="shared" si="47"/>
        <v>-0.5625</v>
      </c>
      <c r="R49" s="60">
        <f t="shared" si="48"/>
        <v>7.5107296137339056E-3</v>
      </c>
      <c r="S49" s="60">
        <f t="shared" si="49"/>
        <v>1.6614745586708203E-2</v>
      </c>
      <c r="T49" s="56">
        <v>15</v>
      </c>
      <c r="U49" s="63">
        <v>12</v>
      </c>
    </row>
    <row r="50" spans="1:23" x14ac:dyDescent="0.25">
      <c r="A50" s="3"/>
      <c r="B50" s="25"/>
      <c r="C50" s="2"/>
      <c r="D50" s="32"/>
      <c r="E50" s="13"/>
      <c r="F50" s="27"/>
      <c r="G50" s="32"/>
      <c r="H50" s="13"/>
      <c r="I50" s="48"/>
      <c r="J50" s="62"/>
      <c r="K50" s="55"/>
      <c r="L50" s="56"/>
      <c r="M50" s="54"/>
      <c r="N50" s="56"/>
      <c r="O50" s="56"/>
      <c r="P50" s="59"/>
      <c r="Q50" s="59"/>
      <c r="R50" s="56"/>
      <c r="S50" s="56"/>
      <c r="T50" s="56"/>
      <c r="U50" s="63"/>
    </row>
    <row r="51" spans="1:23" x14ac:dyDescent="0.25">
      <c r="A51" s="3"/>
      <c r="B51" s="17" t="s">
        <v>37</v>
      </c>
      <c r="C51" s="2"/>
      <c r="D51" s="32"/>
      <c r="E51" s="13"/>
      <c r="F51" s="14"/>
      <c r="G51" s="32"/>
      <c r="H51" s="13"/>
      <c r="I51" s="47"/>
      <c r="J51" s="62"/>
      <c r="K51" s="55"/>
      <c r="L51" s="56"/>
      <c r="M51" s="54"/>
      <c r="N51" s="56"/>
      <c r="O51" s="56"/>
      <c r="P51" s="55"/>
      <c r="Q51" s="55"/>
      <c r="R51" s="56"/>
      <c r="S51" s="56"/>
      <c r="T51" s="56"/>
      <c r="U51" s="63"/>
    </row>
    <row r="52" spans="1:23" x14ac:dyDescent="0.25">
      <c r="A52" s="3"/>
      <c r="B52" s="25" t="s">
        <v>41</v>
      </c>
      <c r="C52" s="2"/>
      <c r="D52" s="32"/>
      <c r="E52" s="13"/>
      <c r="F52" s="14"/>
      <c r="G52" s="32"/>
      <c r="H52" s="13"/>
      <c r="I52" s="47"/>
      <c r="J52" s="65"/>
      <c r="K52" s="59"/>
      <c r="L52" s="56"/>
      <c r="M52" s="54"/>
      <c r="N52" s="56"/>
      <c r="O52" s="56"/>
      <c r="P52" s="66"/>
      <c r="Q52" s="59"/>
      <c r="R52" s="56"/>
      <c r="S52" s="56"/>
      <c r="T52" s="56"/>
      <c r="U52" s="63"/>
    </row>
    <row r="53" spans="1:23" x14ac:dyDescent="0.25">
      <c r="A53" s="3"/>
      <c r="B53" s="28" t="s">
        <v>53</v>
      </c>
      <c r="C53" s="2"/>
      <c r="D53" s="32"/>
      <c r="E53" s="13"/>
      <c r="F53" s="14"/>
      <c r="G53" s="32"/>
      <c r="H53" s="13"/>
      <c r="I53" s="47"/>
      <c r="J53" s="58"/>
      <c r="K53" s="59"/>
      <c r="L53" s="56"/>
      <c r="M53" s="60"/>
      <c r="N53" s="56"/>
      <c r="O53" s="56"/>
      <c r="P53" s="61"/>
      <c r="Q53" s="59"/>
      <c r="R53" s="56"/>
      <c r="S53" s="56"/>
      <c r="T53" s="56"/>
      <c r="U53" s="63"/>
    </row>
    <row r="54" spans="1:23" x14ac:dyDescent="0.25">
      <c r="A54" s="3"/>
      <c r="B54" s="28" t="s">
        <v>54</v>
      </c>
      <c r="C54" s="2"/>
      <c r="D54" s="32"/>
      <c r="E54" s="13"/>
      <c r="F54" s="7"/>
      <c r="G54" s="32"/>
      <c r="H54" s="13"/>
      <c r="I54" s="42"/>
      <c r="J54" s="58"/>
      <c r="K54" s="59"/>
      <c r="L54" s="56"/>
      <c r="M54" s="60"/>
      <c r="N54" s="56"/>
      <c r="O54" s="56"/>
      <c r="P54" s="61"/>
      <c r="Q54" s="59"/>
      <c r="R54" s="56"/>
      <c r="S54" s="56"/>
      <c r="T54" s="56"/>
      <c r="U54" s="63"/>
    </row>
    <row r="55" spans="1:23" x14ac:dyDescent="0.25">
      <c r="A55" s="3"/>
      <c r="B55" s="25" t="s">
        <v>29</v>
      </c>
      <c r="C55" s="2"/>
      <c r="D55" s="32">
        <v>14</v>
      </c>
      <c r="E55" s="13">
        <v>14</v>
      </c>
      <c r="F55" s="12">
        <f>(E55/D55)</f>
        <v>1</v>
      </c>
      <c r="G55" s="32">
        <v>4</v>
      </c>
      <c r="H55" s="13">
        <v>4</v>
      </c>
      <c r="I55" s="43">
        <f>(H55/G55)</f>
        <v>1</v>
      </c>
      <c r="J55" s="58">
        <f>(D55-G55)</f>
        <v>10</v>
      </c>
      <c r="K55" s="59">
        <f>(J55/G55)</f>
        <v>2.5</v>
      </c>
      <c r="L55" s="60">
        <f>(D55/D$15)</f>
        <v>8.2547169811320754E-3</v>
      </c>
      <c r="M55" s="60">
        <f>(G55/G$15)</f>
        <v>2.9850746268656717E-3</v>
      </c>
      <c r="N55" s="56">
        <v>12</v>
      </c>
      <c r="O55" s="56">
        <v>16</v>
      </c>
      <c r="P55" s="61">
        <f>(E55-H55)</f>
        <v>10</v>
      </c>
      <c r="Q55" s="59">
        <f>(P55/H55)</f>
        <v>2.5</v>
      </c>
      <c r="R55" s="60">
        <f>(E55/E$15)</f>
        <v>1.5021459227467811E-2</v>
      </c>
      <c r="S55" s="60">
        <f>(H55/H$15)</f>
        <v>4.1536863966770508E-3</v>
      </c>
      <c r="T55" s="56">
        <v>12</v>
      </c>
      <c r="U55" s="63">
        <v>16</v>
      </c>
    </row>
    <row r="56" spans="1:23" x14ac:dyDescent="0.25">
      <c r="A56" s="3"/>
      <c r="B56" s="25" t="s">
        <v>42</v>
      </c>
      <c r="C56" s="2"/>
      <c r="D56" s="32"/>
      <c r="E56" s="13"/>
      <c r="F56" s="14"/>
      <c r="G56" s="32"/>
      <c r="H56" s="13"/>
      <c r="I56" s="47"/>
      <c r="J56" s="65"/>
      <c r="K56" s="59"/>
      <c r="L56" s="60"/>
      <c r="M56" s="54"/>
      <c r="N56" s="56"/>
      <c r="O56" s="56"/>
      <c r="P56" s="66"/>
      <c r="Q56" s="59"/>
      <c r="R56" s="56"/>
      <c r="S56" s="56"/>
      <c r="T56" s="56"/>
      <c r="U56" s="63"/>
    </row>
    <row r="57" spans="1:23" x14ac:dyDescent="0.25">
      <c r="A57" s="3"/>
      <c r="B57" s="28" t="s">
        <v>55</v>
      </c>
      <c r="C57" s="2"/>
      <c r="D57" s="32">
        <v>0</v>
      </c>
      <c r="E57" s="13">
        <v>0</v>
      </c>
      <c r="F57" s="12"/>
      <c r="G57" s="32">
        <v>1</v>
      </c>
      <c r="H57" s="13">
        <v>1</v>
      </c>
      <c r="I57" s="43">
        <f>(H57/G57)</f>
        <v>1</v>
      </c>
      <c r="J57" s="58">
        <f>(D57-G57)</f>
        <v>-1</v>
      </c>
      <c r="K57" s="59">
        <f>(J57/G57)</f>
        <v>-1</v>
      </c>
      <c r="L57" s="60">
        <f>(D57/D$15)</f>
        <v>0</v>
      </c>
      <c r="M57" s="60">
        <f>(G57/G$15)</f>
        <v>7.4626865671641792E-4</v>
      </c>
      <c r="N57" s="56"/>
      <c r="O57" s="56"/>
      <c r="P57" s="61">
        <f>(E57-H57)</f>
        <v>-1</v>
      </c>
      <c r="Q57" s="59">
        <f>(P57/H57)</f>
        <v>-1</v>
      </c>
      <c r="R57" s="60">
        <f>(E57/E$15)</f>
        <v>0</v>
      </c>
      <c r="S57" s="60">
        <f>(H57/H$15)</f>
        <v>1.0384215991692627E-3</v>
      </c>
      <c r="T57" s="56"/>
      <c r="U57" s="63"/>
    </row>
    <row r="58" spans="1:23" x14ac:dyDescent="0.25">
      <c r="A58" s="3"/>
      <c r="B58" s="28" t="s">
        <v>56</v>
      </c>
      <c r="C58" s="2"/>
      <c r="D58" s="32"/>
      <c r="E58" s="13"/>
      <c r="F58" s="7"/>
      <c r="G58" s="32"/>
      <c r="H58" s="13"/>
      <c r="I58" s="42"/>
      <c r="J58" s="58"/>
      <c r="K58" s="59"/>
      <c r="L58" s="60"/>
      <c r="M58" s="60"/>
      <c r="N58" s="56"/>
      <c r="O58" s="56"/>
      <c r="P58" s="61"/>
      <c r="Q58" s="59"/>
      <c r="R58" s="56"/>
      <c r="S58" s="56"/>
      <c r="T58" s="56"/>
      <c r="U58" s="63"/>
    </row>
    <row r="59" spans="1:23" x14ac:dyDescent="0.25">
      <c r="A59" s="3"/>
      <c r="B59" s="25" t="s">
        <v>30</v>
      </c>
      <c r="C59" s="2"/>
      <c r="D59" s="32">
        <v>91</v>
      </c>
      <c r="E59" s="13">
        <v>25</v>
      </c>
      <c r="F59" s="12">
        <f>(E59/D59)</f>
        <v>0.27472527472527475</v>
      </c>
      <c r="G59" s="32">
        <v>10</v>
      </c>
      <c r="H59" s="13">
        <v>10</v>
      </c>
      <c r="I59" s="43">
        <f>(H59/G59)</f>
        <v>1</v>
      </c>
      <c r="J59" s="58">
        <f>(D59-G59)</f>
        <v>81</v>
      </c>
      <c r="K59" s="59">
        <f>(J59/G59)</f>
        <v>8.1</v>
      </c>
      <c r="L59" s="60">
        <f>(D59/D$15)</f>
        <v>5.3655660377358493E-2</v>
      </c>
      <c r="M59" s="60">
        <f>(G59/G$15)</f>
        <v>7.462686567164179E-3</v>
      </c>
      <c r="N59" s="56">
        <v>6</v>
      </c>
      <c r="O59" s="56">
        <v>14</v>
      </c>
      <c r="P59" s="61">
        <f>(E59-H59)</f>
        <v>15</v>
      </c>
      <c r="Q59" s="59">
        <f>(P59/H59)</f>
        <v>1.5</v>
      </c>
      <c r="R59" s="60">
        <f>(E59/E$15)</f>
        <v>2.6824034334763949E-2</v>
      </c>
      <c r="S59" s="60">
        <f>(H59/H$15)</f>
        <v>1.0384215991692628E-2</v>
      </c>
      <c r="T59" s="56">
        <v>10</v>
      </c>
      <c r="U59" s="63">
        <v>14</v>
      </c>
    </row>
    <row r="60" spans="1:23" x14ac:dyDescent="0.25">
      <c r="A60" s="3"/>
      <c r="B60" s="25" t="s">
        <v>43</v>
      </c>
      <c r="C60" s="2"/>
      <c r="D60" s="32"/>
      <c r="E60" s="13"/>
      <c r="F60" s="14"/>
      <c r="G60" s="32"/>
      <c r="H60" s="13"/>
      <c r="I60" s="47"/>
      <c r="J60" s="65"/>
      <c r="K60" s="59"/>
      <c r="L60" s="60"/>
      <c r="M60" s="54"/>
      <c r="N60" s="56"/>
      <c r="O60" s="56"/>
      <c r="P60" s="61"/>
      <c r="Q60" s="59"/>
      <c r="R60" s="56"/>
      <c r="S60" s="56"/>
      <c r="T60" s="56"/>
      <c r="U60" s="63"/>
    </row>
    <row r="61" spans="1:23" x14ac:dyDescent="0.25">
      <c r="A61" s="3"/>
      <c r="B61" s="28" t="s">
        <v>57</v>
      </c>
      <c r="C61" s="2"/>
      <c r="D61" s="32">
        <v>5</v>
      </c>
      <c r="E61" s="13">
        <v>5</v>
      </c>
      <c r="F61" s="12">
        <f>(E61/D61)</f>
        <v>1</v>
      </c>
      <c r="G61" s="32">
        <v>1</v>
      </c>
      <c r="H61" s="13">
        <v>1</v>
      </c>
      <c r="I61" s="43">
        <f>(H61/G61)</f>
        <v>1</v>
      </c>
      <c r="J61" s="58">
        <f>(D61-G61)</f>
        <v>4</v>
      </c>
      <c r="K61" s="59">
        <f>(J61/G61)</f>
        <v>4</v>
      </c>
      <c r="L61" s="60">
        <f>(D61/D$15)</f>
        <v>2.94811320754717E-3</v>
      </c>
      <c r="M61" s="60">
        <f>(G61/G$15)</f>
        <v>7.4626865671641792E-4</v>
      </c>
      <c r="N61" s="56"/>
      <c r="O61" s="56"/>
      <c r="P61" s="61">
        <f>(E61-H61)</f>
        <v>4</v>
      </c>
      <c r="Q61" s="59">
        <f>(P61/H61)</f>
        <v>4</v>
      </c>
      <c r="R61" s="60">
        <f>(E61/E$15)</f>
        <v>5.3648068669527897E-3</v>
      </c>
      <c r="S61" s="60">
        <f>(H61/H$15)</f>
        <v>1.0384215991692627E-3</v>
      </c>
      <c r="T61" s="56"/>
      <c r="U61" s="63"/>
    </row>
    <row r="62" spans="1:23" x14ac:dyDescent="0.25">
      <c r="A62" s="3"/>
      <c r="B62" s="29"/>
      <c r="C62" s="2"/>
      <c r="D62" s="32"/>
      <c r="E62" s="13"/>
      <c r="F62" s="14"/>
      <c r="G62" s="32"/>
      <c r="H62" s="13"/>
      <c r="I62" s="47"/>
      <c r="J62" s="58"/>
      <c r="K62" s="59"/>
      <c r="L62" s="60"/>
      <c r="M62" s="60"/>
      <c r="N62" s="56"/>
      <c r="O62" s="56"/>
      <c r="P62" s="61"/>
      <c r="Q62" s="59"/>
      <c r="R62" s="56"/>
      <c r="S62" s="56"/>
      <c r="T62" s="56"/>
      <c r="U62" s="63"/>
    </row>
    <row r="63" spans="1:23" x14ac:dyDescent="0.25">
      <c r="A63" s="3"/>
      <c r="B63" s="17" t="s">
        <v>38</v>
      </c>
      <c r="C63" s="2"/>
      <c r="D63" s="32"/>
      <c r="E63" s="13"/>
      <c r="F63" s="7"/>
      <c r="G63" s="32"/>
      <c r="H63" s="13"/>
      <c r="I63" s="42"/>
      <c r="J63" s="62"/>
      <c r="K63" s="55"/>
      <c r="L63" s="55"/>
      <c r="M63" s="55"/>
      <c r="N63" s="56"/>
      <c r="O63" s="56"/>
      <c r="P63" s="55"/>
      <c r="Q63" s="55"/>
      <c r="R63" s="56"/>
      <c r="S63" s="56"/>
      <c r="T63" s="56"/>
      <c r="U63" s="63"/>
    </row>
    <row r="64" spans="1:23" x14ac:dyDescent="0.25">
      <c r="A64" s="3"/>
      <c r="B64" s="25" t="s">
        <v>44</v>
      </c>
      <c r="C64" s="2"/>
      <c r="D64" s="32"/>
      <c r="E64" s="13"/>
      <c r="F64" s="1"/>
      <c r="G64" s="32"/>
      <c r="H64" s="13"/>
      <c r="I64" s="49"/>
      <c r="J64" s="58"/>
      <c r="K64" s="59"/>
      <c r="L64" s="60"/>
      <c r="M64" s="55"/>
      <c r="N64" s="56"/>
      <c r="O64" s="56"/>
      <c r="P64" s="61"/>
      <c r="Q64" s="59"/>
      <c r="R64" s="56"/>
      <c r="S64" s="56"/>
      <c r="T64" s="56"/>
      <c r="U64" s="63"/>
      <c r="V64" s="39"/>
      <c r="W64" s="39"/>
    </row>
    <row r="65" spans="1:23" x14ac:dyDescent="0.25">
      <c r="A65" s="3"/>
      <c r="B65" s="25" t="s">
        <v>58</v>
      </c>
      <c r="C65" s="2"/>
      <c r="D65" s="32">
        <v>0</v>
      </c>
      <c r="E65" s="13">
        <v>0</v>
      </c>
      <c r="F65" s="12"/>
      <c r="G65" s="32">
        <v>1</v>
      </c>
      <c r="H65" s="13">
        <v>1</v>
      </c>
      <c r="I65" s="43">
        <f>(H65/G65)</f>
        <v>1</v>
      </c>
      <c r="J65" s="58">
        <f t="shared" ref="J65:J66" si="50">(D65-G65)</f>
        <v>-1</v>
      </c>
      <c r="K65" s="59">
        <f t="shared" ref="K65:K66" si="51">(J65/G65)</f>
        <v>-1</v>
      </c>
      <c r="L65" s="60">
        <f>(D65/D$15)</f>
        <v>0</v>
      </c>
      <c r="M65" s="60">
        <f>(G65/G$15)</f>
        <v>7.4626865671641792E-4</v>
      </c>
      <c r="N65" s="56"/>
      <c r="O65" s="56">
        <v>18</v>
      </c>
      <c r="P65" s="61">
        <f t="shared" ref="P65:P66" si="52">(E65-H65)</f>
        <v>-1</v>
      </c>
      <c r="Q65" s="59">
        <f t="shared" ref="Q65:Q66" si="53">(P65/H65)</f>
        <v>-1</v>
      </c>
      <c r="R65" s="60">
        <f t="shared" ref="R65:R66" si="54">(E65/E$15)</f>
        <v>0</v>
      </c>
      <c r="S65" s="60">
        <f t="shared" ref="S65:S66" si="55">(H65/H$15)</f>
        <v>1.0384215991692627E-3</v>
      </c>
      <c r="T65" s="56">
        <v>18</v>
      </c>
      <c r="U65" s="63">
        <v>18</v>
      </c>
      <c r="V65" s="39"/>
      <c r="W65" s="39"/>
    </row>
    <row r="66" spans="1:23" x14ac:dyDescent="0.25">
      <c r="A66" s="3"/>
      <c r="B66" s="25" t="s">
        <v>31</v>
      </c>
      <c r="C66" s="2"/>
      <c r="D66" s="32">
        <v>21</v>
      </c>
      <c r="E66" s="13">
        <v>21</v>
      </c>
      <c r="F66" s="12">
        <f>(E66/D66)</f>
        <v>1</v>
      </c>
      <c r="G66" s="32">
        <v>9</v>
      </c>
      <c r="H66" s="13">
        <v>9</v>
      </c>
      <c r="I66" s="43">
        <f>(H66/G66)</f>
        <v>1</v>
      </c>
      <c r="J66" s="58">
        <f t="shared" si="50"/>
        <v>12</v>
      </c>
      <c r="K66" s="59">
        <f t="shared" si="51"/>
        <v>1.3333333333333333</v>
      </c>
      <c r="L66" s="60">
        <f>(D66/D$15)</f>
        <v>1.2382075471698114E-2</v>
      </c>
      <c r="M66" s="60">
        <f>(G66/G$15)</f>
        <v>6.7164179104477612E-3</v>
      </c>
      <c r="N66" s="56">
        <v>11</v>
      </c>
      <c r="O66" s="56">
        <v>15</v>
      </c>
      <c r="P66" s="61">
        <f t="shared" si="52"/>
        <v>12</v>
      </c>
      <c r="Q66" s="59">
        <f t="shared" si="53"/>
        <v>1.3333333333333333</v>
      </c>
      <c r="R66" s="60">
        <f t="shared" si="54"/>
        <v>2.2532188841201718E-2</v>
      </c>
      <c r="S66" s="60">
        <f t="shared" si="55"/>
        <v>9.3457943925233638E-3</v>
      </c>
      <c r="T66" s="56">
        <v>11</v>
      </c>
      <c r="U66" s="63">
        <v>15</v>
      </c>
      <c r="V66" s="3"/>
      <c r="W66" s="3"/>
    </row>
    <row r="67" spans="1:23" x14ac:dyDescent="0.25">
      <c r="A67" s="3"/>
      <c r="B67" s="25" t="s">
        <v>59</v>
      </c>
      <c r="C67" s="2"/>
      <c r="D67" s="32"/>
      <c r="E67" s="13"/>
      <c r="F67" s="27"/>
      <c r="G67" s="32"/>
      <c r="H67" s="13"/>
      <c r="I67" s="48"/>
      <c r="J67" s="58"/>
      <c r="K67" s="59"/>
      <c r="L67" s="60"/>
      <c r="M67" s="60"/>
      <c r="N67" s="56"/>
      <c r="O67" s="55"/>
      <c r="P67" s="61"/>
      <c r="Q67" s="59"/>
      <c r="R67" s="56"/>
      <c r="S67" s="56"/>
      <c r="T67" s="56"/>
      <c r="U67" s="63"/>
      <c r="V67" s="3"/>
      <c r="W67" s="3"/>
    </row>
    <row r="68" spans="1:23" x14ac:dyDescent="0.25">
      <c r="A68" s="3"/>
      <c r="B68" s="28" t="s">
        <v>60</v>
      </c>
      <c r="C68" s="2"/>
      <c r="D68" s="32">
        <v>5</v>
      </c>
      <c r="E68" s="13">
        <v>5</v>
      </c>
      <c r="F68" s="12">
        <f>(E68/D68)</f>
        <v>1</v>
      </c>
      <c r="G68" s="32">
        <v>1</v>
      </c>
      <c r="H68" s="13">
        <v>1</v>
      </c>
      <c r="I68" s="43">
        <f>(H68/G68)</f>
        <v>1</v>
      </c>
      <c r="J68" s="58">
        <f>(D68-G68)</f>
        <v>4</v>
      </c>
      <c r="K68" s="59">
        <f>(J68/G68)</f>
        <v>4</v>
      </c>
      <c r="L68" s="60">
        <f>(D68/D$15)</f>
        <v>2.94811320754717E-3</v>
      </c>
      <c r="M68" s="60">
        <f>(G68/G$15)</f>
        <v>7.4626865671641792E-4</v>
      </c>
      <c r="N68" s="56"/>
      <c r="O68" s="56"/>
      <c r="P68" s="61">
        <f>(E68-H68)</f>
        <v>4</v>
      </c>
      <c r="Q68" s="59">
        <f>(P68/H68)</f>
        <v>4</v>
      </c>
      <c r="R68" s="60">
        <f>(E68/E$15)</f>
        <v>5.3648068669527897E-3</v>
      </c>
      <c r="S68" s="60">
        <f>(H68/H$15)</f>
        <v>1.0384215991692627E-3</v>
      </c>
      <c r="T68" s="56"/>
      <c r="U68" s="63"/>
      <c r="V68" s="3"/>
      <c r="W68" s="3"/>
    </row>
    <row r="69" spans="1:23" ht="16.5" thickBot="1" x14ac:dyDescent="0.3">
      <c r="A69" s="3"/>
      <c r="B69" s="29"/>
      <c r="C69" s="13"/>
      <c r="D69" s="86"/>
      <c r="E69" s="2"/>
      <c r="F69" s="8"/>
      <c r="G69" s="94"/>
      <c r="H69" s="8"/>
      <c r="I69" s="87"/>
      <c r="J69" s="50"/>
      <c r="K69" s="51"/>
      <c r="L69" s="51"/>
      <c r="M69" s="51"/>
      <c r="N69" s="51"/>
      <c r="O69" s="51"/>
      <c r="P69" s="55"/>
      <c r="Q69" s="55"/>
      <c r="R69" s="51"/>
      <c r="S69" s="51"/>
      <c r="T69" s="55"/>
      <c r="U69" s="64"/>
      <c r="V69" s="3"/>
      <c r="W69" s="3"/>
    </row>
    <row r="70" spans="1:23" ht="16.5" thickTop="1" x14ac:dyDescent="0.25">
      <c r="A70" s="3"/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30"/>
      <c r="O70" s="30"/>
      <c r="P70" s="90"/>
      <c r="Q70" s="90"/>
      <c r="R70" s="30"/>
      <c r="S70" s="30"/>
      <c r="T70" s="30"/>
      <c r="U70" s="30"/>
      <c r="V70" s="3"/>
      <c r="W70" s="3"/>
    </row>
    <row r="71" spans="1:23" x14ac:dyDescent="0.25">
      <c r="B71" s="91" t="s">
        <v>70</v>
      </c>
      <c r="C71" s="2"/>
      <c r="D71" s="8"/>
      <c r="E71" s="8"/>
      <c r="F71" s="8"/>
      <c r="G71" s="8"/>
      <c r="H71" s="8"/>
      <c r="I71" s="8"/>
      <c r="J71" s="8"/>
      <c r="K71" s="8"/>
      <c r="L71" s="8"/>
      <c r="M71" s="8"/>
      <c r="N71" s="7"/>
      <c r="O71" s="7"/>
      <c r="P71" s="8"/>
      <c r="Q71" s="8"/>
      <c r="R71" s="7"/>
      <c r="S71" s="7"/>
      <c r="T71" s="7"/>
      <c r="U71" s="7"/>
    </row>
    <row r="72" spans="1:23" x14ac:dyDescent="0.25">
      <c r="B72" s="91" t="s">
        <v>32</v>
      </c>
      <c r="C72" s="2"/>
      <c r="D72" s="8"/>
      <c r="E72" s="8"/>
      <c r="F72" s="8"/>
      <c r="G72" s="8"/>
      <c r="H72" s="8"/>
      <c r="I72" s="8"/>
      <c r="J72" s="8"/>
      <c r="K72" s="8"/>
      <c r="L72" s="8"/>
      <c r="M72" s="8"/>
      <c r="N72" s="7"/>
      <c r="O72" s="7"/>
      <c r="P72" s="8"/>
      <c r="Q72" s="8"/>
      <c r="R72" s="7"/>
      <c r="S72" s="7"/>
      <c r="T72" s="7"/>
      <c r="U72" s="7"/>
    </row>
    <row r="73" spans="1:23" x14ac:dyDescent="0.25">
      <c r="B73" s="92" t="s">
        <v>33</v>
      </c>
      <c r="C73" s="2"/>
      <c r="D73" s="8"/>
      <c r="E73" s="8"/>
      <c r="F73" s="8"/>
      <c r="G73" s="8"/>
      <c r="H73" s="8"/>
      <c r="I73" s="8"/>
      <c r="J73" s="8"/>
      <c r="K73" s="8"/>
      <c r="L73" s="8"/>
      <c r="M73" s="8"/>
      <c r="N73" s="7"/>
      <c r="O73" s="7"/>
      <c r="P73" s="8"/>
      <c r="Q73" s="8"/>
      <c r="R73" s="7"/>
      <c r="S73" s="7"/>
      <c r="T73" s="7"/>
      <c r="U73" s="7"/>
    </row>
    <row r="74" spans="1:23" x14ac:dyDescent="0.25">
      <c r="B74" s="92" t="s">
        <v>34</v>
      </c>
      <c r="C74" s="2"/>
      <c r="D74" s="8"/>
      <c r="E74" s="8"/>
      <c r="F74" s="8"/>
      <c r="G74" s="8"/>
      <c r="H74" s="8"/>
      <c r="I74" s="8"/>
      <c r="J74" s="8"/>
      <c r="K74" s="8"/>
      <c r="L74" s="8"/>
      <c r="M74" s="8"/>
      <c r="N74" s="7"/>
      <c r="O74" s="7"/>
      <c r="P74" s="8"/>
      <c r="Q74" s="8"/>
      <c r="R74" s="7"/>
      <c r="S74" s="7"/>
      <c r="T74" s="7"/>
      <c r="U74" s="7"/>
    </row>
    <row r="75" spans="1:23" x14ac:dyDescent="0.25">
      <c r="B75" s="92" t="s">
        <v>35</v>
      </c>
      <c r="C75" s="2"/>
      <c r="D75" s="8"/>
      <c r="E75" s="8"/>
      <c r="F75" s="8"/>
      <c r="G75" s="8"/>
      <c r="H75" s="8"/>
      <c r="I75" s="8"/>
      <c r="J75" s="8"/>
      <c r="K75" s="8"/>
      <c r="L75" s="8"/>
      <c r="M75" s="8"/>
      <c r="N75" s="7"/>
      <c r="O75" s="7"/>
      <c r="P75" s="8"/>
      <c r="Q75" s="8"/>
      <c r="R75" s="7"/>
      <c r="S75" s="7"/>
      <c r="T75" s="7"/>
      <c r="U75" s="7"/>
    </row>
    <row r="76" spans="1:23" x14ac:dyDescent="0.25">
      <c r="B76" s="92" t="s">
        <v>45</v>
      </c>
      <c r="C76" s="2"/>
      <c r="D76" s="8"/>
      <c r="E76" s="8"/>
      <c r="F76" s="8"/>
      <c r="G76" s="8"/>
      <c r="H76" s="8"/>
      <c r="I76" s="8"/>
      <c r="J76" s="8"/>
      <c r="K76" s="8"/>
      <c r="L76" s="8"/>
      <c r="M76" s="8"/>
      <c r="N76" s="7"/>
      <c r="O76" s="7"/>
      <c r="P76" s="8"/>
      <c r="Q76" s="8"/>
      <c r="R76" s="7"/>
      <c r="S76" s="7"/>
      <c r="T76" s="7"/>
      <c r="U76" s="7"/>
    </row>
    <row r="77" spans="1:23" x14ac:dyDescent="0.25">
      <c r="B77" s="92" t="s">
        <v>46</v>
      </c>
      <c r="C77" s="2"/>
      <c r="D77" s="8"/>
      <c r="E77" s="8"/>
      <c r="F77" s="8"/>
      <c r="G77" s="8"/>
      <c r="H77" s="8"/>
      <c r="I77" s="8"/>
      <c r="J77" s="8"/>
      <c r="K77" s="8"/>
      <c r="L77" s="8"/>
      <c r="M77" s="8"/>
      <c r="N77" s="7"/>
      <c r="O77" s="7"/>
      <c r="P77" s="8"/>
      <c r="Q77" s="8"/>
      <c r="R77" s="7"/>
      <c r="S77" s="7"/>
      <c r="T77" s="7"/>
      <c r="U77" s="7"/>
    </row>
    <row r="78" spans="1:23" x14ac:dyDescent="0.25">
      <c r="B78" s="92" t="s">
        <v>47</v>
      </c>
      <c r="C78" s="2"/>
      <c r="D78" s="8"/>
      <c r="E78" s="8"/>
      <c r="F78" s="8"/>
      <c r="G78" s="8"/>
      <c r="H78" s="8"/>
      <c r="I78" s="8"/>
      <c r="J78" s="8"/>
      <c r="K78" s="8"/>
      <c r="L78" s="8"/>
      <c r="M78" s="8"/>
      <c r="N78" s="7"/>
      <c r="O78" s="7"/>
      <c r="P78" s="8"/>
      <c r="Q78" s="8"/>
      <c r="R78" s="7"/>
      <c r="S78" s="7"/>
      <c r="T78" s="7"/>
      <c r="U78" s="7"/>
    </row>
    <row r="79" spans="1:23" x14ac:dyDescent="0.25">
      <c r="B79" s="7" t="s">
        <v>48</v>
      </c>
      <c r="C79" s="2"/>
      <c r="D79" s="8"/>
      <c r="E79" s="8"/>
      <c r="F79" s="8"/>
      <c r="G79" s="8"/>
      <c r="H79" s="8"/>
      <c r="I79" s="8"/>
      <c r="J79" s="8"/>
      <c r="K79" s="8"/>
      <c r="L79" s="8"/>
      <c r="M79" s="8"/>
      <c r="N79" s="7"/>
      <c r="O79" s="7"/>
      <c r="P79" s="8"/>
      <c r="Q79" s="8"/>
      <c r="R79" s="7"/>
      <c r="S79" s="7"/>
      <c r="T79" s="7"/>
      <c r="U79" s="7"/>
    </row>
    <row r="80" spans="1:23" x14ac:dyDescent="0.25">
      <c r="B80" s="7" t="s">
        <v>49</v>
      </c>
      <c r="C80" s="2"/>
      <c r="D80" s="8"/>
      <c r="E80" s="8"/>
      <c r="F80" s="8"/>
      <c r="G80" s="8"/>
      <c r="H80" s="8"/>
      <c r="I80" s="8"/>
      <c r="J80" s="8"/>
      <c r="K80" s="8"/>
      <c r="L80" s="8"/>
      <c r="M80" s="8"/>
      <c r="N80" s="7"/>
      <c r="O80" s="7"/>
      <c r="P80" s="8"/>
      <c r="Q80" s="8"/>
      <c r="R80" s="7"/>
      <c r="S80" s="7"/>
      <c r="T80" s="7"/>
      <c r="U80" s="7"/>
    </row>
    <row r="81" spans="2:21" x14ac:dyDescent="0.25">
      <c r="B81" s="7" t="s">
        <v>50</v>
      </c>
      <c r="C81" s="2"/>
      <c r="D81" s="8"/>
      <c r="E81" s="8"/>
      <c r="F81" s="8"/>
      <c r="G81" s="8"/>
      <c r="H81" s="8"/>
      <c r="I81" s="8"/>
      <c r="J81" s="8"/>
      <c r="K81" s="8"/>
      <c r="L81" s="8"/>
      <c r="M81" s="8"/>
      <c r="N81" s="7"/>
      <c r="O81" s="7"/>
      <c r="P81" s="8"/>
      <c r="Q81" s="8"/>
      <c r="R81" s="7"/>
      <c r="S81" s="7"/>
      <c r="T81" s="7"/>
      <c r="U81" s="7"/>
    </row>
    <row r="82" spans="2:21" x14ac:dyDescent="0.25">
      <c r="N82" s="4"/>
      <c r="T82" s="3"/>
    </row>
    <row r="83" spans="2:21" x14ac:dyDescent="0.25">
      <c r="N83" s="4"/>
      <c r="T83" s="3"/>
    </row>
    <row r="84" spans="2:21" x14ac:dyDescent="0.25">
      <c r="N84" s="4"/>
      <c r="T84" s="3"/>
    </row>
    <row r="85" spans="2:21" x14ac:dyDescent="0.25">
      <c r="N85" s="4"/>
      <c r="T85" s="3"/>
    </row>
    <row r="86" spans="2:21" x14ac:dyDescent="0.25">
      <c r="N86" s="4"/>
      <c r="T86" s="3"/>
    </row>
    <row r="87" spans="2:21" x14ac:dyDescent="0.25">
      <c r="N87" s="4"/>
      <c r="T87" s="3"/>
    </row>
    <row r="88" spans="2:21" x14ac:dyDescent="0.25">
      <c r="N88" s="4"/>
      <c r="T88" s="3"/>
    </row>
    <row r="89" spans="2:21" x14ac:dyDescent="0.25">
      <c r="N89" s="4"/>
      <c r="T89" s="3"/>
    </row>
    <row r="90" spans="2:21" x14ac:dyDescent="0.25">
      <c r="N90" s="4"/>
      <c r="T90" s="3"/>
    </row>
    <row r="91" spans="2:21" x14ac:dyDescent="0.25">
      <c r="N91" s="4"/>
      <c r="T91" s="3"/>
    </row>
    <row r="92" spans="2:21" x14ac:dyDescent="0.25">
      <c r="N92" s="4"/>
      <c r="T92" s="3"/>
    </row>
    <row r="93" spans="2:21" x14ac:dyDescent="0.25">
      <c r="N93" s="4"/>
      <c r="T93" s="3"/>
    </row>
    <row r="94" spans="2:21" x14ac:dyDescent="0.25">
      <c r="N94" s="4"/>
      <c r="T94" s="3"/>
    </row>
    <row r="95" spans="2:21" x14ac:dyDescent="0.25">
      <c r="N95" s="4"/>
      <c r="T95" s="3"/>
    </row>
    <row r="96" spans="2:21" x14ac:dyDescent="0.25">
      <c r="N96" s="4"/>
      <c r="T96" s="3"/>
    </row>
    <row r="97" spans="14:20" x14ac:dyDescent="0.25">
      <c r="N97" s="4"/>
      <c r="T97" s="3"/>
    </row>
    <row r="98" spans="14:20" x14ac:dyDescent="0.25">
      <c r="N98" s="4"/>
      <c r="T98" s="3"/>
    </row>
    <row r="99" spans="14:20" x14ac:dyDescent="0.25">
      <c r="N99" s="4"/>
      <c r="T99" s="3"/>
    </row>
    <row r="100" spans="14:20" x14ac:dyDescent="0.25">
      <c r="N100" s="4"/>
      <c r="T100" s="3"/>
    </row>
    <row r="101" spans="14:20" x14ac:dyDescent="0.25">
      <c r="N101" s="4"/>
      <c r="T101" s="3"/>
    </row>
    <row r="102" spans="14:20" x14ac:dyDescent="0.25">
      <c r="N102" s="4"/>
      <c r="T102" s="3"/>
    </row>
    <row r="103" spans="14:20" x14ac:dyDescent="0.25">
      <c r="N103" s="4"/>
      <c r="T103" s="3"/>
    </row>
    <row r="104" spans="14:20" x14ac:dyDescent="0.25">
      <c r="N104" s="4"/>
      <c r="T104" s="3"/>
    </row>
    <row r="105" spans="14:20" x14ac:dyDescent="0.25">
      <c r="N105" s="4"/>
      <c r="T105" s="3"/>
    </row>
    <row r="106" spans="14:20" x14ac:dyDescent="0.25">
      <c r="N106" s="4"/>
      <c r="T106" s="3"/>
    </row>
    <row r="107" spans="14:20" x14ac:dyDescent="0.25">
      <c r="N107" s="4"/>
      <c r="T107" s="3"/>
    </row>
    <row r="108" spans="14:20" x14ac:dyDescent="0.25">
      <c r="N108" s="4"/>
      <c r="T108" s="3"/>
    </row>
    <row r="109" spans="14:20" x14ac:dyDescent="0.25">
      <c r="N109" s="4"/>
      <c r="T109" s="3"/>
    </row>
    <row r="110" spans="14:20" x14ac:dyDescent="0.25">
      <c r="N110" s="4"/>
      <c r="T110" s="3"/>
    </row>
    <row r="111" spans="14:20" x14ac:dyDescent="0.25">
      <c r="N111" s="4"/>
      <c r="T111" s="3"/>
    </row>
    <row r="112" spans="14:20" x14ac:dyDescent="0.25">
      <c r="N112" s="4"/>
      <c r="T112" s="3"/>
    </row>
    <row r="113" spans="14:20" x14ac:dyDescent="0.25">
      <c r="N113" s="4"/>
      <c r="T113" s="3"/>
    </row>
    <row r="114" spans="14:20" x14ac:dyDescent="0.25">
      <c r="N114" s="4"/>
      <c r="T114" s="3"/>
    </row>
    <row r="115" spans="14:20" x14ac:dyDescent="0.25">
      <c r="N115" s="4"/>
      <c r="T115" s="3"/>
    </row>
    <row r="116" spans="14:20" x14ac:dyDescent="0.25">
      <c r="N116" s="4"/>
      <c r="T116" s="3"/>
    </row>
    <row r="117" spans="14:20" x14ac:dyDescent="0.25">
      <c r="N117" s="4"/>
      <c r="T117" s="3"/>
    </row>
    <row r="118" spans="14:20" x14ac:dyDescent="0.25">
      <c r="N118" s="4"/>
      <c r="T118" s="3"/>
    </row>
    <row r="119" spans="14:20" x14ac:dyDescent="0.25">
      <c r="N119" s="4"/>
      <c r="T119" s="3"/>
    </row>
    <row r="120" spans="14:20" x14ac:dyDescent="0.25">
      <c r="N120" s="4"/>
      <c r="T120" s="3"/>
    </row>
    <row r="121" spans="14:20" x14ac:dyDescent="0.25">
      <c r="N121" s="4"/>
      <c r="T121" s="3"/>
    </row>
    <row r="122" spans="14:20" x14ac:dyDescent="0.25">
      <c r="N122" s="4"/>
      <c r="T122" s="3"/>
    </row>
    <row r="123" spans="14:20" x14ac:dyDescent="0.25">
      <c r="N123" s="4"/>
      <c r="T123" s="3"/>
    </row>
    <row r="124" spans="14:20" x14ac:dyDescent="0.25">
      <c r="N124" s="4"/>
      <c r="T124" s="3"/>
    </row>
    <row r="125" spans="14:20" x14ac:dyDescent="0.25">
      <c r="N125" s="4"/>
      <c r="T125" s="3"/>
    </row>
    <row r="126" spans="14:20" x14ac:dyDescent="0.25">
      <c r="N126" s="4"/>
      <c r="T126" s="3"/>
    </row>
    <row r="127" spans="14:20" x14ac:dyDescent="0.25">
      <c r="N127" s="4"/>
      <c r="T127" s="3"/>
    </row>
    <row r="128" spans="14:20" x14ac:dyDescent="0.25">
      <c r="N128" s="4"/>
      <c r="T128" s="3"/>
    </row>
    <row r="129" spans="14:20" x14ac:dyDescent="0.25">
      <c r="N129" s="4"/>
      <c r="T129" s="3"/>
    </row>
    <row r="130" spans="14:20" x14ac:dyDescent="0.25">
      <c r="N130" s="4"/>
      <c r="T130" s="3"/>
    </row>
    <row r="131" spans="14:20" x14ac:dyDescent="0.25">
      <c r="N131" s="4"/>
      <c r="T131" s="3"/>
    </row>
    <row r="132" spans="14:20" x14ac:dyDescent="0.25">
      <c r="N132" s="4"/>
      <c r="T132" s="3"/>
    </row>
    <row r="133" spans="14:20" x14ac:dyDescent="0.25">
      <c r="N133" s="4"/>
      <c r="T133" s="3"/>
    </row>
    <row r="134" spans="14:20" x14ac:dyDescent="0.25">
      <c r="N134" s="4"/>
      <c r="T134" s="3"/>
    </row>
    <row r="135" spans="14:20" x14ac:dyDescent="0.25">
      <c r="N135" s="4"/>
      <c r="T135" s="3"/>
    </row>
    <row r="136" spans="14:20" x14ac:dyDescent="0.25">
      <c r="N136" s="4"/>
      <c r="T136" s="3"/>
    </row>
    <row r="137" spans="14:20" x14ac:dyDescent="0.25">
      <c r="N137" s="4"/>
      <c r="T137" s="3"/>
    </row>
    <row r="138" spans="14:20" x14ac:dyDescent="0.25">
      <c r="N138" s="4"/>
      <c r="T138" s="3"/>
    </row>
    <row r="139" spans="14:20" x14ac:dyDescent="0.25">
      <c r="N139" s="4"/>
      <c r="T139" s="3"/>
    </row>
    <row r="140" spans="14:20" x14ac:dyDescent="0.25">
      <c r="N140" s="4"/>
      <c r="T140" s="3"/>
    </row>
    <row r="141" spans="14:20" x14ac:dyDescent="0.25">
      <c r="N141" s="4"/>
      <c r="T141" s="3"/>
    </row>
    <row r="142" spans="14:20" x14ac:dyDescent="0.25">
      <c r="N142" s="4"/>
      <c r="T142" s="3"/>
    </row>
    <row r="143" spans="14:20" x14ac:dyDescent="0.25">
      <c r="N143" s="4"/>
      <c r="T143" s="3"/>
    </row>
    <row r="144" spans="14:20" x14ac:dyDescent="0.25">
      <c r="N144" s="4"/>
      <c r="T144" s="3"/>
    </row>
    <row r="145" spans="14:20" x14ac:dyDescent="0.25">
      <c r="N145" s="4"/>
      <c r="T145" s="3"/>
    </row>
    <row r="146" spans="14:20" x14ac:dyDescent="0.25">
      <c r="N146" s="4"/>
      <c r="T146" s="3"/>
    </row>
    <row r="147" spans="14:20" x14ac:dyDescent="0.25">
      <c r="N147" s="4"/>
      <c r="T147" s="3"/>
    </row>
    <row r="148" spans="14:20" x14ac:dyDescent="0.25">
      <c r="N148" s="4"/>
      <c r="T148" s="3"/>
    </row>
    <row r="149" spans="14:20" x14ac:dyDescent="0.25">
      <c r="N149" s="4"/>
      <c r="T149" s="3"/>
    </row>
    <row r="150" spans="14:20" x14ac:dyDescent="0.25">
      <c r="N150" s="4"/>
      <c r="T150" s="3"/>
    </row>
    <row r="151" spans="14:20" x14ac:dyDescent="0.25">
      <c r="N151" s="4"/>
      <c r="T151" s="3"/>
    </row>
    <row r="152" spans="14:20" x14ac:dyDescent="0.25">
      <c r="N152" s="4"/>
      <c r="T152" s="3"/>
    </row>
    <row r="153" spans="14:20" x14ac:dyDescent="0.25">
      <c r="N153" s="4"/>
      <c r="T153" s="3"/>
    </row>
    <row r="154" spans="14:20" x14ac:dyDescent="0.25">
      <c r="N154" s="4"/>
      <c r="T154" s="3"/>
    </row>
    <row r="155" spans="14:20" x14ac:dyDescent="0.25">
      <c r="N155" s="4"/>
      <c r="T155" s="3"/>
    </row>
    <row r="156" spans="14:20" x14ac:dyDescent="0.25">
      <c r="N156" s="4"/>
      <c r="T156" s="3"/>
    </row>
    <row r="157" spans="14:20" x14ac:dyDescent="0.25">
      <c r="N157" s="4"/>
      <c r="T157" s="3"/>
    </row>
    <row r="158" spans="14:20" x14ac:dyDescent="0.25">
      <c r="N158" s="4"/>
      <c r="T158" s="3"/>
    </row>
    <row r="159" spans="14:20" x14ac:dyDescent="0.25">
      <c r="N159" s="4"/>
      <c r="T159" s="3"/>
    </row>
    <row r="160" spans="14:20" x14ac:dyDescent="0.25">
      <c r="N160" s="4"/>
      <c r="T160" s="3"/>
    </row>
    <row r="161" spans="14:20" x14ac:dyDescent="0.25">
      <c r="N161" s="4"/>
      <c r="T161" s="3"/>
    </row>
    <row r="162" spans="14:20" x14ac:dyDescent="0.25">
      <c r="N162" s="4"/>
      <c r="T162" s="3"/>
    </row>
    <row r="163" spans="14:20" x14ac:dyDescent="0.25">
      <c r="N163" s="4"/>
      <c r="T163" s="3"/>
    </row>
    <row r="164" spans="14:20" x14ac:dyDescent="0.25">
      <c r="N164" s="4"/>
      <c r="T164" s="3"/>
    </row>
    <row r="165" spans="14:20" x14ac:dyDescent="0.25">
      <c r="N165" s="4"/>
      <c r="T165" s="3"/>
    </row>
    <row r="166" spans="14:20" x14ac:dyDescent="0.25">
      <c r="N166" s="4"/>
      <c r="T166" s="3"/>
    </row>
    <row r="167" spans="14:20" x14ac:dyDescent="0.25">
      <c r="N167" s="4"/>
      <c r="T167" s="3"/>
    </row>
    <row r="168" spans="14:20" x14ac:dyDescent="0.25">
      <c r="N168" s="4"/>
      <c r="T168" s="3"/>
    </row>
    <row r="169" spans="14:20" x14ac:dyDescent="0.25">
      <c r="N169" s="4"/>
      <c r="T169" s="3"/>
    </row>
    <row r="170" spans="14:20" x14ac:dyDescent="0.25">
      <c r="N170" s="4"/>
      <c r="T170" s="3"/>
    </row>
    <row r="171" spans="14:20" x14ac:dyDescent="0.25">
      <c r="N171" s="4"/>
      <c r="T171" s="3"/>
    </row>
    <row r="172" spans="14:20" x14ac:dyDescent="0.25">
      <c r="N172" s="4"/>
      <c r="T172" s="3"/>
    </row>
    <row r="173" spans="14:20" x14ac:dyDescent="0.25">
      <c r="N173" s="4"/>
      <c r="T173" s="3"/>
    </row>
    <row r="174" spans="14:20" x14ac:dyDescent="0.25">
      <c r="N174" s="3"/>
      <c r="T174" s="3"/>
    </row>
    <row r="175" spans="14:20" x14ac:dyDescent="0.25">
      <c r="N175" s="3"/>
      <c r="T175" s="3"/>
    </row>
    <row r="176" spans="14:20" x14ac:dyDescent="0.25">
      <c r="N176" s="3"/>
      <c r="T176" s="3"/>
    </row>
    <row r="177" spans="14:20" x14ac:dyDescent="0.25">
      <c r="N177" s="3"/>
      <c r="T177" s="3"/>
    </row>
    <row r="178" spans="14:20" x14ac:dyDescent="0.25">
      <c r="N178" s="3"/>
      <c r="T178" s="3"/>
    </row>
    <row r="179" spans="14:20" x14ac:dyDescent="0.25">
      <c r="N179" s="3"/>
      <c r="T179" s="3"/>
    </row>
    <row r="180" spans="14:20" x14ac:dyDescent="0.25">
      <c r="N180" s="3"/>
      <c r="T180" s="3"/>
    </row>
    <row r="181" spans="14:20" x14ac:dyDescent="0.25">
      <c r="N181" s="3"/>
      <c r="T181" s="3"/>
    </row>
    <row r="182" spans="14:20" x14ac:dyDescent="0.25">
      <c r="N182" s="3"/>
      <c r="T182" s="3"/>
    </row>
    <row r="183" spans="14:20" x14ac:dyDescent="0.25">
      <c r="N183" s="3"/>
      <c r="T183" s="3"/>
    </row>
    <row r="184" spans="14:20" x14ac:dyDescent="0.25">
      <c r="N184" s="3"/>
      <c r="T184" s="3"/>
    </row>
    <row r="185" spans="14:20" x14ac:dyDescent="0.25">
      <c r="N185" s="3"/>
      <c r="T185" s="3"/>
    </row>
    <row r="186" spans="14:20" x14ac:dyDescent="0.25">
      <c r="N186" s="3"/>
      <c r="T186" s="3"/>
    </row>
    <row r="187" spans="14:20" x14ac:dyDescent="0.25">
      <c r="N187" s="3"/>
      <c r="T187" s="3"/>
    </row>
    <row r="188" spans="14:20" x14ac:dyDescent="0.25">
      <c r="N188" s="3"/>
      <c r="T188" s="3"/>
    </row>
    <row r="189" spans="14:20" x14ac:dyDescent="0.25">
      <c r="N189" s="3"/>
      <c r="T189" s="3"/>
    </row>
    <row r="190" spans="14:20" x14ac:dyDescent="0.25">
      <c r="N190" s="3"/>
      <c r="T190" s="3"/>
    </row>
    <row r="191" spans="14:20" x14ac:dyDescent="0.25">
      <c r="N191" s="3"/>
      <c r="T191" s="3"/>
    </row>
    <row r="192" spans="14:20" x14ac:dyDescent="0.25">
      <c r="N192" s="3"/>
      <c r="T192" s="3"/>
    </row>
    <row r="193" spans="14:20" x14ac:dyDescent="0.25">
      <c r="N193" s="3"/>
      <c r="T193" s="3"/>
    </row>
    <row r="194" spans="14:20" x14ac:dyDescent="0.25">
      <c r="N194" s="3"/>
      <c r="T194" s="3"/>
    </row>
    <row r="195" spans="14:20" x14ac:dyDescent="0.25">
      <c r="N195" s="3"/>
      <c r="T195" s="3"/>
    </row>
    <row r="196" spans="14:20" x14ac:dyDescent="0.25">
      <c r="N196" s="3"/>
    </row>
    <row r="197" spans="14:20" x14ac:dyDescent="0.25">
      <c r="N197" s="3"/>
    </row>
    <row r="198" spans="14:20" x14ac:dyDescent="0.25">
      <c r="N198" s="3"/>
    </row>
    <row r="199" spans="14:20" x14ac:dyDescent="0.25">
      <c r="N199" s="3"/>
    </row>
    <row r="200" spans="14:20" x14ac:dyDescent="0.25">
      <c r="N200" s="3"/>
    </row>
    <row r="201" spans="14:20" x14ac:dyDescent="0.25">
      <c r="N201" s="3"/>
    </row>
    <row r="202" spans="14:20" x14ac:dyDescent="0.25">
      <c r="N202" s="3"/>
    </row>
    <row r="203" spans="14:20" x14ac:dyDescent="0.25">
      <c r="N203" s="3"/>
    </row>
    <row r="204" spans="14:20" x14ac:dyDescent="0.25">
      <c r="N204" s="3"/>
    </row>
    <row r="205" spans="14:20" x14ac:dyDescent="0.25">
      <c r="N205" s="3"/>
    </row>
    <row r="206" spans="14:20" x14ac:dyDescent="0.25">
      <c r="N206" s="3"/>
    </row>
    <row r="207" spans="14:20" x14ac:dyDescent="0.25">
      <c r="N207" s="3"/>
    </row>
    <row r="208" spans="14:20" x14ac:dyDescent="0.25">
      <c r="N208" s="3"/>
    </row>
    <row r="209" spans="14:14" x14ac:dyDescent="0.25">
      <c r="N209" s="3"/>
    </row>
    <row r="210" spans="14:14" x14ac:dyDescent="0.25">
      <c r="N210" s="3"/>
    </row>
    <row r="211" spans="14:14" x14ac:dyDescent="0.25">
      <c r="N211" s="3"/>
    </row>
    <row r="212" spans="14:14" x14ac:dyDescent="0.25">
      <c r="N212" s="3"/>
    </row>
    <row r="213" spans="14:14" x14ac:dyDescent="0.25">
      <c r="N213" s="3"/>
    </row>
    <row r="214" spans="14:14" x14ac:dyDescent="0.25">
      <c r="N214" s="3"/>
    </row>
    <row r="215" spans="14:14" x14ac:dyDescent="0.25">
      <c r="N215" s="3"/>
    </row>
    <row r="216" spans="14:14" x14ac:dyDescent="0.25">
      <c r="N216" s="3"/>
    </row>
    <row r="217" spans="14:14" x14ac:dyDescent="0.25">
      <c r="N217" s="3"/>
    </row>
    <row r="218" spans="14:14" x14ac:dyDescent="0.25">
      <c r="N218" s="3"/>
    </row>
    <row r="219" spans="14:14" x14ac:dyDescent="0.25">
      <c r="N219" s="3"/>
    </row>
    <row r="220" spans="14:14" x14ac:dyDescent="0.25">
      <c r="N220" s="3"/>
    </row>
    <row r="221" spans="14:14" x14ac:dyDescent="0.25">
      <c r="N221" s="3"/>
    </row>
    <row r="222" spans="14:14" x14ac:dyDescent="0.25">
      <c r="N222" s="3"/>
    </row>
    <row r="223" spans="14:14" x14ac:dyDescent="0.25">
      <c r="N223" s="3"/>
    </row>
    <row r="224" spans="14:14" x14ac:dyDescent="0.25">
      <c r="N224" s="3"/>
    </row>
    <row r="225" spans="14:14" x14ac:dyDescent="0.25">
      <c r="N225" s="3"/>
    </row>
    <row r="226" spans="14:14" x14ac:dyDescent="0.25">
      <c r="N226" s="3"/>
    </row>
    <row r="227" spans="14:14" x14ac:dyDescent="0.25">
      <c r="N227" s="3"/>
    </row>
    <row r="228" spans="14:14" x14ac:dyDescent="0.25">
      <c r="N228" s="3"/>
    </row>
    <row r="229" spans="14:14" x14ac:dyDescent="0.25">
      <c r="N229" s="3"/>
    </row>
    <row r="230" spans="14:14" x14ac:dyDescent="0.25">
      <c r="N230" s="3"/>
    </row>
    <row r="231" spans="14:14" x14ac:dyDescent="0.25">
      <c r="N231" s="3"/>
    </row>
    <row r="232" spans="14:14" x14ac:dyDescent="0.25">
      <c r="N232" s="3"/>
    </row>
    <row r="233" spans="14:14" x14ac:dyDescent="0.25">
      <c r="N233" s="3"/>
    </row>
    <row r="234" spans="14:14" x14ac:dyDescent="0.25">
      <c r="N234" s="3"/>
    </row>
    <row r="235" spans="14:14" x14ac:dyDescent="0.25">
      <c r="N235" s="3"/>
    </row>
    <row r="236" spans="14:14" x14ac:dyDescent="0.25">
      <c r="N236" s="3"/>
    </row>
    <row r="237" spans="14:14" x14ac:dyDescent="0.25">
      <c r="N237" s="3"/>
    </row>
    <row r="238" spans="14:14" x14ac:dyDescent="0.25">
      <c r="N238" s="3"/>
    </row>
    <row r="239" spans="14:14" x14ac:dyDescent="0.25">
      <c r="N239" s="3"/>
    </row>
    <row r="240" spans="14:14" x14ac:dyDescent="0.25">
      <c r="N240" s="3"/>
    </row>
    <row r="241" spans="14:14" x14ac:dyDescent="0.25">
      <c r="N241" s="3"/>
    </row>
  </sheetData>
  <mergeCells count="4">
    <mergeCell ref="D8:F8"/>
    <mergeCell ref="G8:I8"/>
    <mergeCell ref="D7:F7"/>
    <mergeCell ref="G7:I7"/>
  </mergeCells>
  <phoneticPr fontId="0" type="noConversion"/>
  <pageMargins left="0.75" right="0.75" top="1" bottom="1" header="0.5" footer="0.5"/>
  <pageSetup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57F1E0-0B00-47FC-A4DA-68CC1E2933D1}"/>
</file>

<file path=customXml/itemProps2.xml><?xml version="1.0" encoding="utf-8"?>
<ds:datastoreItem xmlns:ds="http://schemas.openxmlformats.org/officeDocument/2006/customXml" ds:itemID="{AF6A2236-4CAB-42E4-A4DD-12E54DF14CD1}"/>
</file>

<file path=customXml/itemProps3.xml><?xml version="1.0" encoding="utf-8"?>
<ds:datastoreItem xmlns:ds="http://schemas.openxmlformats.org/officeDocument/2006/customXml" ds:itemID="{B6D141AE-EF37-4AB0-9D76-0E9A0987A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2019-04-03T15:05:08Z</cp:lastPrinted>
  <dcterms:created xsi:type="dcterms:W3CDTF">2003-04-24T14:06:32Z</dcterms:created>
  <dcterms:modified xsi:type="dcterms:W3CDTF">2019-04-03T15:05:24Z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