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9\JAN19\"/>
    </mc:Choice>
  </mc:AlternateContent>
  <xr:revisionPtr revIDLastSave="0" documentId="8_{36F5E8C2-55E8-4A3F-9371-2D9ED6A9385C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2C" sheetId="1" r:id="rId1"/>
  </sheets>
  <definedNames>
    <definedName name="_xlnm.Print_Area" localSheetId="0">'2C'!$B$2:$U$81</definedName>
  </definedNames>
  <calcPr calcId="179017"/>
</workbook>
</file>

<file path=xl/calcChain.xml><?xml version="1.0" encoding="utf-8"?>
<calcChain xmlns="http://schemas.openxmlformats.org/spreadsheetml/2006/main">
  <c r="P68" i="1" l="1"/>
  <c r="Q68" i="1" s="1"/>
  <c r="K68" i="1"/>
  <c r="J68" i="1"/>
  <c r="I68" i="1"/>
  <c r="F68" i="1"/>
  <c r="P66" i="1"/>
  <c r="Q66" i="1" s="1"/>
  <c r="J66" i="1"/>
  <c r="K66" i="1" s="1"/>
  <c r="I66" i="1"/>
  <c r="F66" i="1"/>
  <c r="F61" i="1"/>
  <c r="Q59" i="1"/>
  <c r="P59" i="1"/>
  <c r="K59" i="1"/>
  <c r="J59" i="1"/>
  <c r="I59" i="1"/>
  <c r="F59" i="1"/>
  <c r="Q55" i="1"/>
  <c r="P55" i="1"/>
  <c r="J55" i="1"/>
  <c r="K55" i="1" s="1"/>
  <c r="I55" i="1"/>
  <c r="F55" i="1"/>
  <c r="Q49" i="1"/>
  <c r="P49" i="1"/>
  <c r="K49" i="1"/>
  <c r="J49" i="1"/>
  <c r="I49" i="1"/>
  <c r="F49" i="1"/>
  <c r="P48" i="1"/>
  <c r="Q48" i="1" s="1"/>
  <c r="K48" i="1"/>
  <c r="J48" i="1"/>
  <c r="I48" i="1"/>
  <c r="F48" i="1"/>
  <c r="Q42" i="1"/>
  <c r="P42" i="1"/>
  <c r="K42" i="1"/>
  <c r="J42" i="1"/>
  <c r="I42" i="1"/>
  <c r="F42" i="1"/>
  <c r="Q41" i="1"/>
  <c r="P41" i="1"/>
  <c r="J41" i="1"/>
  <c r="K41" i="1" s="1"/>
  <c r="I41" i="1"/>
  <c r="F41" i="1"/>
  <c r="Q40" i="1"/>
  <c r="P40" i="1"/>
  <c r="K40" i="1"/>
  <c r="J40" i="1"/>
  <c r="I40" i="1"/>
  <c r="F40" i="1"/>
  <c r="H39" i="1"/>
  <c r="G39" i="1"/>
  <c r="E39" i="1"/>
  <c r="D39" i="1"/>
  <c r="P37" i="1"/>
  <c r="Q37" i="1" s="1"/>
  <c r="K37" i="1"/>
  <c r="J37" i="1"/>
  <c r="I37" i="1"/>
  <c r="F37" i="1"/>
  <c r="P36" i="1"/>
  <c r="Q36" i="1" s="1"/>
  <c r="K36" i="1"/>
  <c r="J36" i="1"/>
  <c r="I36" i="1"/>
  <c r="F36" i="1"/>
  <c r="Q35" i="1"/>
  <c r="P35" i="1"/>
  <c r="J35" i="1"/>
  <c r="K35" i="1" s="1"/>
  <c r="I35" i="1"/>
  <c r="F35" i="1"/>
  <c r="H34" i="1"/>
  <c r="P34" i="1" s="1"/>
  <c r="Q34" i="1" s="1"/>
  <c r="G34" i="1"/>
  <c r="J34" i="1" s="1"/>
  <c r="K34" i="1" s="1"/>
  <c r="F34" i="1"/>
  <c r="E34" i="1"/>
  <c r="D34" i="1"/>
  <c r="Q32" i="1"/>
  <c r="P32" i="1"/>
  <c r="J32" i="1"/>
  <c r="K32" i="1" s="1"/>
  <c r="I32" i="1"/>
  <c r="F32" i="1"/>
  <c r="Q31" i="1"/>
  <c r="P31" i="1"/>
  <c r="J31" i="1"/>
  <c r="K31" i="1" s="1"/>
  <c r="I31" i="1"/>
  <c r="F31" i="1"/>
  <c r="P30" i="1"/>
  <c r="Q30" i="1" s="1"/>
  <c r="K30" i="1"/>
  <c r="J30" i="1"/>
  <c r="I30" i="1"/>
  <c r="F30" i="1"/>
  <c r="P29" i="1"/>
  <c r="Q29" i="1" s="1"/>
  <c r="K29" i="1"/>
  <c r="J29" i="1"/>
  <c r="I29" i="1"/>
  <c r="F29" i="1"/>
  <c r="Q28" i="1"/>
  <c r="P28" i="1"/>
  <c r="J28" i="1"/>
  <c r="K28" i="1" s="1"/>
  <c r="I28" i="1"/>
  <c r="F28" i="1"/>
  <c r="Q27" i="1"/>
  <c r="P27" i="1"/>
  <c r="J27" i="1"/>
  <c r="K27" i="1" s="1"/>
  <c r="I27" i="1"/>
  <c r="F27" i="1"/>
  <c r="K26" i="1"/>
  <c r="J26" i="1"/>
  <c r="I26" i="1"/>
  <c r="H26" i="1"/>
  <c r="G26" i="1"/>
  <c r="E26" i="1"/>
  <c r="P26" i="1" s="1"/>
  <c r="Q26" i="1" s="1"/>
  <c r="D26" i="1"/>
  <c r="H23" i="1"/>
  <c r="P23" i="1" s="1"/>
  <c r="Q23" i="1" s="1"/>
  <c r="G23" i="1"/>
  <c r="I23" i="1" s="1"/>
  <c r="F23" i="1"/>
  <c r="E23" i="1"/>
  <c r="D23" i="1"/>
  <c r="H22" i="1"/>
  <c r="H21" i="1" s="1"/>
  <c r="G22" i="1"/>
  <c r="G21" i="1" s="1"/>
  <c r="E22" i="1"/>
  <c r="D22" i="1"/>
  <c r="J22" i="1" s="1"/>
  <c r="K22" i="1" s="1"/>
  <c r="D21" i="1"/>
  <c r="K20" i="1"/>
  <c r="J20" i="1"/>
  <c r="I20" i="1"/>
  <c r="H20" i="1"/>
  <c r="G20" i="1"/>
  <c r="E20" i="1"/>
  <c r="P20" i="1" s="1"/>
  <c r="Q20" i="1" s="1"/>
  <c r="D20" i="1"/>
  <c r="H19" i="1"/>
  <c r="G19" i="1"/>
  <c r="F19" i="1"/>
  <c r="E19" i="1"/>
  <c r="D19" i="1"/>
  <c r="H18" i="1"/>
  <c r="H17" i="1" s="1"/>
  <c r="G18" i="1"/>
  <c r="G17" i="1" s="1"/>
  <c r="E18" i="1"/>
  <c r="E17" i="1" s="1"/>
  <c r="D18" i="1"/>
  <c r="J18" i="1" s="1"/>
  <c r="K18" i="1" s="1"/>
  <c r="D17" i="1"/>
  <c r="D15" i="1" s="1"/>
  <c r="Q13" i="1"/>
  <c r="P13" i="1"/>
  <c r="J13" i="1"/>
  <c r="K13" i="1" s="1"/>
  <c r="I13" i="1"/>
  <c r="F13" i="1"/>
  <c r="I21" i="1" l="1"/>
  <c r="E15" i="1"/>
  <c r="P17" i="1"/>
  <c r="Q17" i="1" s="1"/>
  <c r="F17" i="1"/>
  <c r="G15" i="1"/>
  <c r="H15" i="1"/>
  <c r="I17" i="1"/>
  <c r="I19" i="1"/>
  <c r="I34" i="1"/>
  <c r="F39" i="1"/>
  <c r="P39" i="1"/>
  <c r="Q39" i="1" s="1"/>
  <c r="I18" i="1"/>
  <c r="I22" i="1"/>
  <c r="I39" i="1"/>
  <c r="J17" i="1"/>
  <c r="K17" i="1" s="1"/>
  <c r="P19" i="1"/>
  <c r="Q19" i="1" s="1"/>
  <c r="J21" i="1"/>
  <c r="K21" i="1" s="1"/>
  <c r="J39" i="1"/>
  <c r="K39" i="1" s="1"/>
  <c r="F18" i="1"/>
  <c r="P18" i="1"/>
  <c r="Q18" i="1" s="1"/>
  <c r="F22" i="1"/>
  <c r="P22" i="1"/>
  <c r="Q22" i="1" s="1"/>
  <c r="E21" i="1"/>
  <c r="J23" i="1"/>
  <c r="K23" i="1" s="1"/>
  <c r="J19" i="1"/>
  <c r="K19" i="1" s="1"/>
  <c r="F20" i="1"/>
  <c r="F26" i="1"/>
  <c r="I15" i="1" l="1"/>
  <c r="P21" i="1"/>
  <c r="Q21" i="1" s="1"/>
  <c r="F21" i="1"/>
  <c r="P15" i="1"/>
  <c r="Q15" i="1" s="1"/>
  <c r="F15" i="1"/>
  <c r="J15" i="1"/>
  <c r="K15" i="1" s="1"/>
</calcChain>
</file>

<file path=xl/sharedStrings.xml><?xml version="1.0" encoding="utf-8"?>
<sst xmlns="http://schemas.openxmlformats.org/spreadsheetml/2006/main" count="87" uniqueCount="73">
  <si>
    <t>JURISDICTION</t>
  </si>
  <si>
    <t>TOTAL HOUSING UNITS</t>
  </si>
  <si>
    <t>SINGLE-FAMILY UNITS</t>
  </si>
  <si>
    <t>STATE PERCENT</t>
  </si>
  <si>
    <t>CHANGE</t>
  </si>
  <si>
    <t>COUNTY RANK</t>
  </si>
  <si>
    <t>PERCENT</t>
  </si>
  <si>
    <t>SINGLE</t>
  </si>
  <si>
    <t>TOTAL</t>
  </si>
  <si>
    <t>FAMILY</t>
  </si>
  <si>
    <t>NET</t>
  </si>
  <si>
    <t>Table 2C.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</si>
  <si>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</si>
  <si>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</si>
  <si>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</si>
  <si>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</si>
  <si>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</si>
  <si>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</si>
  <si>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</si>
  <si>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</si>
  <si>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</si>
  <si>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</si>
  <si>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</si>
  <si>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</si>
  <si>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</si>
  <si>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</si>
  <si>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</si>
  <si>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</si>
  <si>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</si>
  <si>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</si>
  <si>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</si>
  <si>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</si>
  <si>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</si>
  <si>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</si>
  <si>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</si>
  <si>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</si>
  <si>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</si>
  <si>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</si>
  <si>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</si>
  <si>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</si>
  <si>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</si>
  <si>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</si>
  <si>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</si>
  <si>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</si>
  <si>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</si>
  <si>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</si>
  <si>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</si>
  <si>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</si>
  <si>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</si>
  <si>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</si>
  <si>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</si>
  <si>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</si>
  <si>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</si>
  <si>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</si>
  <si>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</si>
  <si>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</si>
  <si>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</si>
  <si>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</si>
  <si>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</si>
  <si>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</si>
  <si>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</si>
  <si>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STATE OF MARYLAND (2)</t>
  </si>
  <si>
    <t>STATE SUM OF MONTHLY REPORTING PIPs (3)</t>
  </si>
  <si>
    <t xml:space="preserve">     URBAN (7)</t>
  </si>
  <si>
    <t xml:space="preserve">     NON SUBURBAN (8)</t>
  </si>
  <si>
    <t>JANUARY  2019</t>
  </si>
  <si>
    <t>JANUARY  2016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</si>
  <si>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</si>
  <si>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</si>
  <si>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</si>
  <si>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</si>
  <si>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NEW HOUSING UNITS(1) AUTHORIZED FOR CONSTRUCTION:  JANUARY 2019 AND JANUARY 2016</t>
  </si>
  <si>
    <t>PREPARED BY MD DEPARTMENT OF PLANNING. PLANNING SERVICES.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</si>
</sst>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i/>
      <sz val="12"/>
      <name val="Cambria"/>
      <family val="1"/>
      <scheme val="major"/>
    </font>
    <font>
      <i/>
      <sz val="12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2"/>
      <color rgb="FFFF0000"/>
      <name val="Cambria"/>
      <family val="1"/>
      <scheme val="major"/>
    </font>
    <font>
      <b/>
      <sz val="9"/>
      <name val="Cambria"/>
      <family val="1"/>
      <scheme val="major"/>
    </font>
    <font>
      <b/>
      <sz val="16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double">
        <color auto="1"/>
      </right>
      <top style="thick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 style="thick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3" xfId="0" applyFont="1" applyBorder="1"/>
    <xf numFmtId="0" fontId="2" fillId="0" borderId="4" xfId="0" applyFont="1" applyBorder="1"/>
    <xf numFmtId="0" fontId="2" fillId="0" borderId="0" xfId="0" applyFont="1" applyBorder="1"/>
    <xf numFmtId="41" fontId="3" fillId="0" borderId="0" xfId="0" applyNumberFormat="1" applyFont="1" applyBorder="1"/>
    <xf numFmtId="41" fontId="3" fillId="0" borderId="5" xfId="0" applyNumberFormat="1" applyFont="1" applyBorder="1"/>
    <xf numFmtId="0" fontId="2" fillId="0" borderId="25" xfId="0" applyFont="1" applyBorder="1" applyAlignment="1">
      <alignment horizontal="centerContinuous"/>
    </xf>
    <xf numFmtId="0" fontId="2" fillId="0" borderId="23" xfId="0" applyFont="1" applyBorder="1" applyAlignment="1">
      <alignment horizontal="centerContinuous"/>
    </xf>
    <xf numFmtId="0" fontId="2" fillId="0" borderId="21" xfId="0" applyFont="1" applyBorder="1" applyAlignment="1">
      <alignment horizontal="centerContinuous"/>
    </xf>
    <xf numFmtId="0" fontId="2" fillId="0" borderId="22" xfId="0" applyFont="1" applyBorder="1" applyAlignment="1">
      <alignment horizontal="centerContinuous"/>
    </xf>
    <xf numFmtId="0" fontId="2" fillId="0" borderId="24" xfId="0" applyFont="1" applyBorder="1" applyAlignment="1">
      <alignment horizontal="centerContinuous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41" fontId="3" fillId="0" borderId="17" xfId="0" applyNumberFormat="1" applyFont="1" applyBorder="1"/>
    <xf numFmtId="41" fontId="3" fillId="0" borderId="18" xfId="0" applyNumberFormat="1" applyFont="1" applyBorder="1"/>
    <xf numFmtId="0" fontId="3" fillId="0" borderId="17" xfId="0" applyFont="1" applyBorder="1"/>
    <xf numFmtId="1" fontId="3" fillId="0" borderId="17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0" fontId="3" fillId="0" borderId="17" xfId="0" applyNumberFormat="1" applyFont="1" applyBorder="1"/>
    <xf numFmtId="10" fontId="3" fillId="0" borderId="17" xfId="0" applyNumberFormat="1" applyFont="1" applyBorder="1" applyAlignment="1">
      <alignment horizontal="center"/>
    </xf>
    <xf numFmtId="3" fontId="3" fillId="0" borderId="17" xfId="0" applyNumberFormat="1" applyFont="1" applyBorder="1"/>
    <xf numFmtId="3" fontId="2" fillId="0" borderId="4" xfId="0" applyNumberFormat="1" applyFont="1" applyBorder="1"/>
    <xf numFmtId="41" fontId="3" fillId="0" borderId="17" xfId="0" applyNumberFormat="1" applyFont="1" applyBorder="1" applyAlignment="1">
      <alignment horizontal="right"/>
    </xf>
    <xf numFmtId="3" fontId="4" fillId="0" borderId="4" xfId="0" applyNumberFormat="1" applyFont="1" applyBorder="1"/>
    <xf numFmtId="0" fontId="3" fillId="0" borderId="17" xfId="0" applyFont="1" applyBorder="1" applyAlignment="1">
      <alignment horizontal="center"/>
    </xf>
    <xf numFmtId="3" fontId="3" fillId="0" borderId="4" xfId="0" applyNumberFormat="1" applyFont="1" applyBorder="1"/>
    <xf numFmtId="0" fontId="5" fillId="0" borderId="4" xfId="0" applyFont="1" applyBorder="1"/>
    <xf numFmtId="42" fontId="3" fillId="0" borderId="4" xfId="0" applyNumberFormat="1" applyFont="1" applyBorder="1"/>
    <xf numFmtId="10" fontId="3" fillId="0" borderId="0" xfId="0" applyNumberFormat="1" applyFont="1"/>
    <xf numFmtId="41" fontId="3" fillId="0" borderId="8" xfId="0" applyNumberFormat="1" applyFont="1" applyBorder="1"/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Continuous"/>
    </xf>
    <xf numFmtId="0" fontId="6" fillId="0" borderId="0" xfId="0" applyFont="1"/>
    <xf numFmtId="0" fontId="6" fillId="0" borderId="0" xfId="0" applyFont="1" applyAlignment="1">
      <alignment horizontal="center"/>
    </xf>
    <xf numFmtId="41" fontId="2" fillId="0" borderId="0" xfId="0" applyNumberFormat="1" applyFont="1" applyBorder="1" applyAlignment="1">
      <alignment horizontal="center"/>
    </xf>
    <xf numFmtId="3" fontId="2" fillId="0" borderId="0" xfId="0" applyNumberFormat="1" applyFont="1"/>
    <xf numFmtId="42" fontId="2" fillId="0" borderId="0" xfId="0" applyNumberFormat="1" applyFont="1" applyBorder="1" applyAlignment="1">
      <alignment horizontal="center"/>
    </xf>
    <xf numFmtId="3" fontId="3" fillId="0" borderId="0" xfId="0" applyNumberFormat="1" applyFont="1"/>
    <xf numFmtId="3" fontId="3" fillId="0" borderId="0" xfId="0" applyNumberFormat="1" applyFont="1" applyBorder="1"/>
    <xf numFmtId="41" fontId="2" fillId="0" borderId="0" xfId="0" applyNumberFormat="1" applyFont="1"/>
    <xf numFmtId="41" fontId="2" fillId="0" borderId="0" xfId="0" applyNumberFormat="1" applyFont="1" applyBorder="1"/>
    <xf numFmtId="42" fontId="2" fillId="0" borderId="0" xfId="0" applyNumberFormat="1" applyFont="1" applyBorder="1"/>
    <xf numFmtId="41" fontId="6" fillId="0" borderId="0" xfId="0" applyNumberFormat="1" applyFont="1"/>
    <xf numFmtId="0" fontId="3" fillId="0" borderId="5" xfId="0" applyFont="1" applyBorder="1" applyAlignment="1">
      <alignment horizontal="center"/>
    </xf>
    <xf numFmtId="49" fontId="2" fillId="0" borderId="4" xfId="0" applyNumberFormat="1" applyFont="1" applyBorder="1"/>
    <xf numFmtId="0" fontId="3" fillId="0" borderId="5" xfId="0" applyFont="1" applyBorder="1"/>
    <xf numFmtId="0" fontId="3" fillId="0" borderId="0" xfId="0" applyFont="1" applyBorder="1" applyAlignment="1">
      <alignment horizontal="center"/>
    </xf>
    <xf numFmtId="0" fontId="5" fillId="0" borderId="6" xfId="0" applyFont="1" applyBorder="1"/>
    <xf numFmtId="0" fontId="3" fillId="0" borderId="7" xfId="0" applyFont="1" applyBorder="1" applyAlignment="1">
      <alignment horizontal="center"/>
    </xf>
    <xf numFmtId="41" fontId="3" fillId="0" borderId="7" xfId="0" applyNumberFormat="1" applyFont="1" applyBorder="1"/>
    <xf numFmtId="0" fontId="3" fillId="0" borderId="29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Continuous"/>
    </xf>
    <xf numFmtId="49" fontId="2" fillId="0" borderId="14" xfId="0" applyNumberFormat="1" applyFont="1" applyBorder="1" applyAlignment="1">
      <alignment horizontal="centerContinuous"/>
    </xf>
    <xf numFmtId="3" fontId="2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10" fontId="3" fillId="0" borderId="18" xfId="0" applyNumberFormat="1" applyFont="1" applyBorder="1"/>
    <xf numFmtId="41" fontId="3" fillId="0" borderId="17" xfId="1" applyNumberFormat="1" applyFont="1" applyBorder="1"/>
    <xf numFmtId="3" fontId="2" fillId="0" borderId="17" xfId="0" applyNumberFormat="1" applyFont="1" applyBorder="1"/>
    <xf numFmtId="3" fontId="2" fillId="0" borderId="18" xfId="0" applyNumberFormat="1" applyFont="1" applyBorder="1"/>
    <xf numFmtId="0" fontId="3" fillId="0" borderId="18" xfId="0" applyFont="1" applyBorder="1"/>
    <xf numFmtId="41" fontId="3" fillId="0" borderId="17" xfId="1" applyNumberFormat="1" applyFont="1" applyBorder="1" applyAlignment="1">
      <alignment horizontal="right"/>
    </xf>
    <xf numFmtId="3" fontId="3" fillId="0" borderId="18" xfId="0" applyNumberFormat="1" applyFont="1" applyBorder="1"/>
    <xf numFmtId="0" fontId="2" fillId="0" borderId="18" xfId="0" applyFont="1" applyBorder="1"/>
    <xf numFmtId="0" fontId="5" fillId="0" borderId="17" xfId="0" applyFont="1" applyBorder="1"/>
    <xf numFmtId="0" fontId="5" fillId="0" borderId="18" xfId="0" applyFont="1" applyBorder="1"/>
    <xf numFmtId="10" fontId="3" fillId="0" borderId="17" xfId="2" applyNumberFormat="1" applyFont="1" applyBorder="1"/>
    <xf numFmtId="0" fontId="2" fillId="0" borderId="17" xfId="0" applyFont="1" applyBorder="1"/>
    <xf numFmtId="10" fontId="3" fillId="0" borderId="8" xfId="0" applyNumberFormat="1" applyFont="1" applyBorder="1"/>
    <xf numFmtId="10" fontId="3" fillId="0" borderId="30" xfId="0" applyNumberFormat="1" applyFont="1" applyBorder="1"/>
    <xf numFmtId="3" fontId="2" fillId="0" borderId="2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" fontId="2" fillId="0" borderId="24" xfId="0" applyNumberFormat="1" applyFont="1" applyBorder="1" applyAlignment="1">
      <alignment horizontal="center"/>
    </xf>
    <xf numFmtId="0" fontId="3" fillId="0" borderId="31" xfId="0" applyFont="1" applyBorder="1"/>
    <xf numFmtId="0" fontId="3" fillId="0" borderId="32" xfId="0" applyFont="1" applyBorder="1"/>
    <xf numFmtId="0" fontId="6" fillId="0" borderId="32" xfId="0" applyFont="1" applyBorder="1"/>
    <xf numFmtId="0" fontId="3" fillId="0" borderId="26" xfId="0" applyFont="1" applyBorder="1"/>
    <xf numFmtId="0" fontId="6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7" xfId="0" applyFont="1" applyBorder="1"/>
    <xf numFmtId="0" fontId="6" fillId="0" borderId="26" xfId="0" applyFont="1" applyBorder="1"/>
    <xf numFmtId="1" fontId="2" fillId="0" borderId="22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Continuous"/>
    </xf>
    <xf numFmtId="0" fontId="3" fillId="0" borderId="15" xfId="0" applyFont="1" applyBorder="1"/>
    <xf numFmtId="1" fontId="3" fillId="0" borderId="15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41" fontId="3" fillId="0" borderId="15" xfId="0" applyNumberFormat="1" applyFont="1" applyBorder="1"/>
    <xf numFmtId="0" fontId="6" fillId="0" borderId="17" xfId="0" applyFont="1" applyBorder="1"/>
    <xf numFmtId="10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8" fillId="0" borderId="4" xfId="0" applyFont="1" applyBorder="1"/>
    <xf numFmtId="0" fontId="9" fillId="0" borderId="34" xfId="0" applyFont="1" applyBorder="1"/>
    <xf numFmtId="0" fontId="3" fillId="0" borderId="34" xfId="0" applyFont="1" applyBorder="1"/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2" fillId="0" borderId="35" xfId="0" applyNumberFormat="1" applyFont="1" applyBorder="1" applyAlignment="1">
      <alignment horizontal="center"/>
    </xf>
    <xf numFmtId="0" fontId="2" fillId="0" borderId="35" xfId="0" applyFont="1" applyBorder="1" applyAlignment="1">
      <alignment horizontal="centerContinuous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42"/>
  <sheetViews>
    <sheetView tabSelected="1" workbookViewId="0">
      <selection activeCell="R23" sqref="R23"/>
    </sheetView>
  </sheetViews>
  <sheetFormatPr defaultRowHeight="15.75" x14ac:dyDescent="0.25"/>
  <cols>
    <col min="1" max="1" width="9.140625" style="3"/>
    <col min="2" max="2" width="30.42578125" style="3" bestFit="1" customWidth="1"/>
    <col min="3" max="3" width="9.140625" style="3"/>
    <col min="4" max="22" width="11.7109375" style="3" customWidth="1"/>
    <col min="23" max="23" width="9.28515625" style="3" bestFit="1" customWidth="1"/>
    <col min="24" max="16384" width="9.140625" style="2"/>
  </cols>
  <sheetData>
    <row r="1" spans="1:2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2"/>
      <c r="B2" s="3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1" thickBot="1" x14ac:dyDescent="0.35">
      <c r="A3" s="2"/>
      <c r="B3" s="108" t="s">
        <v>71</v>
      </c>
      <c r="C3" s="109"/>
      <c r="D3" s="109"/>
      <c r="E3" s="109"/>
      <c r="F3" s="109"/>
      <c r="G3" s="109"/>
      <c r="H3" s="109"/>
      <c r="I3" s="109"/>
      <c r="J3" s="109"/>
      <c r="K3" s="10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6.5" thickTop="1" x14ac:dyDescent="0.25">
      <c r="A4" s="2"/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6.5" thickBot="1" x14ac:dyDescent="0.3">
      <c r="A5" s="2"/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6.5" thickTop="1" x14ac:dyDescent="0.25">
      <c r="A6" s="2"/>
      <c r="B6" s="5"/>
      <c r="C6" s="6"/>
      <c r="D6" s="7"/>
      <c r="E6" s="6"/>
      <c r="F6" s="6"/>
      <c r="G6" s="7"/>
      <c r="H6" s="6"/>
      <c r="I6" s="9"/>
      <c r="J6" s="6"/>
      <c r="K6" s="6"/>
      <c r="L6" s="6"/>
      <c r="M6" s="6"/>
      <c r="N6" s="6"/>
      <c r="O6" s="8"/>
      <c r="P6" s="6"/>
      <c r="Q6" s="6"/>
      <c r="R6" s="6"/>
      <c r="S6" s="6"/>
      <c r="T6" s="6"/>
      <c r="U6" s="10"/>
      <c r="V6" s="2"/>
      <c r="W6" s="2"/>
    </row>
    <row r="7" spans="1:23" x14ac:dyDescent="0.25">
      <c r="A7" s="2"/>
      <c r="B7" s="23"/>
      <c r="C7" s="24"/>
      <c r="D7" s="66" t="s">
        <v>65</v>
      </c>
      <c r="E7" s="45"/>
      <c r="F7" s="45"/>
      <c r="G7" s="66" t="s">
        <v>66</v>
      </c>
      <c r="H7" s="45"/>
      <c r="I7" s="67"/>
      <c r="J7" s="110" t="s">
        <v>1</v>
      </c>
      <c r="K7" s="110"/>
      <c r="L7" s="110"/>
      <c r="M7" s="110"/>
      <c r="N7" s="110"/>
      <c r="O7" s="111"/>
      <c r="P7" s="110" t="s">
        <v>2</v>
      </c>
      <c r="Q7" s="110"/>
      <c r="R7" s="110"/>
      <c r="S7" s="110"/>
      <c r="T7" s="110"/>
      <c r="U7" s="112"/>
      <c r="V7" s="2"/>
      <c r="W7" s="2"/>
    </row>
    <row r="8" spans="1:23" x14ac:dyDescent="0.25">
      <c r="A8" s="2"/>
      <c r="B8" s="11"/>
      <c r="C8" s="12"/>
      <c r="D8" s="66"/>
      <c r="E8" s="45"/>
      <c r="F8" s="45"/>
      <c r="G8" s="66"/>
      <c r="H8" s="45"/>
      <c r="I8" s="67"/>
      <c r="J8" s="110"/>
      <c r="K8" s="110"/>
      <c r="L8" s="110"/>
      <c r="M8" s="110"/>
      <c r="N8" s="110"/>
      <c r="O8" s="111"/>
      <c r="P8" s="110"/>
      <c r="Q8" s="110"/>
      <c r="R8" s="110"/>
      <c r="S8" s="110"/>
      <c r="T8" s="110"/>
      <c r="U8" s="112"/>
    </row>
    <row r="9" spans="1:23" x14ac:dyDescent="0.25">
      <c r="A9" s="2"/>
      <c r="B9" s="11"/>
      <c r="C9" s="12"/>
      <c r="D9" s="68"/>
      <c r="E9" s="68"/>
      <c r="F9" s="69" t="s">
        <v>6</v>
      </c>
      <c r="G9" s="68"/>
      <c r="H9" s="68"/>
      <c r="I9" s="70" t="s">
        <v>6</v>
      </c>
      <c r="J9" s="90"/>
      <c r="K9" s="91"/>
      <c r="L9" s="96"/>
      <c r="M9" s="97"/>
      <c r="N9" s="92"/>
      <c r="O9" s="93"/>
      <c r="P9" s="91"/>
      <c r="Q9" s="91"/>
      <c r="R9" s="96"/>
      <c r="S9" s="93"/>
      <c r="T9" s="94"/>
      <c r="U9" s="95"/>
    </row>
    <row r="10" spans="1:23" x14ac:dyDescent="0.25">
      <c r="A10" s="2"/>
      <c r="B10" s="11"/>
      <c r="C10" s="12"/>
      <c r="D10" s="71"/>
      <c r="E10" s="71" t="s">
        <v>7</v>
      </c>
      <c r="F10" s="20" t="s">
        <v>7</v>
      </c>
      <c r="G10" s="71"/>
      <c r="H10" s="71" t="s">
        <v>7</v>
      </c>
      <c r="I10" s="21" t="s">
        <v>7</v>
      </c>
      <c r="J10" s="15" t="s">
        <v>4</v>
      </c>
      <c r="K10" s="16"/>
      <c r="L10" s="18" t="s">
        <v>3</v>
      </c>
      <c r="M10" s="99"/>
      <c r="N10" s="16" t="s">
        <v>5</v>
      </c>
      <c r="O10" s="17"/>
      <c r="P10" s="16" t="s">
        <v>4</v>
      </c>
      <c r="Q10" s="16"/>
      <c r="R10" s="18" t="s">
        <v>3</v>
      </c>
      <c r="S10" s="17"/>
      <c r="T10" s="16" t="s">
        <v>5</v>
      </c>
      <c r="U10" s="19"/>
    </row>
    <row r="11" spans="1:23" x14ac:dyDescent="0.25">
      <c r="A11" s="2"/>
      <c r="B11" s="22" t="s">
        <v>0</v>
      </c>
      <c r="C11" s="65"/>
      <c r="D11" s="86" t="s">
        <v>8</v>
      </c>
      <c r="E11" s="86" t="s">
        <v>9</v>
      </c>
      <c r="F11" s="87" t="s">
        <v>9</v>
      </c>
      <c r="G11" s="86" t="s">
        <v>8</v>
      </c>
      <c r="H11" s="86" t="s">
        <v>9</v>
      </c>
      <c r="I11" s="88" t="s">
        <v>9</v>
      </c>
      <c r="J11" s="16" t="s">
        <v>10</v>
      </c>
      <c r="K11" s="16" t="s">
        <v>6</v>
      </c>
      <c r="L11" s="98">
        <v>2019</v>
      </c>
      <c r="M11" s="113">
        <v>2016</v>
      </c>
      <c r="N11" s="113">
        <v>2019</v>
      </c>
      <c r="O11" s="113">
        <v>2016</v>
      </c>
      <c r="P11" s="114" t="s">
        <v>10</v>
      </c>
      <c r="Q11" s="114" t="s">
        <v>6</v>
      </c>
      <c r="R11" s="113">
        <v>2019</v>
      </c>
      <c r="S11" s="113">
        <v>2016</v>
      </c>
      <c r="T11" s="113">
        <v>2019</v>
      </c>
      <c r="U11" s="89">
        <v>2016</v>
      </c>
    </row>
    <row r="12" spans="1:23" x14ac:dyDescent="0.25">
      <c r="A12" s="2"/>
      <c r="B12" s="23"/>
      <c r="C12" s="24"/>
      <c r="D12" s="25"/>
      <c r="E12" s="25"/>
      <c r="F12" s="25"/>
      <c r="G12" s="25"/>
      <c r="H12" s="25"/>
      <c r="I12" s="26"/>
      <c r="J12" s="24"/>
      <c r="K12" s="100"/>
      <c r="L12" s="101"/>
      <c r="M12" s="101"/>
      <c r="N12" s="102"/>
      <c r="O12" s="102"/>
      <c r="P12" s="100"/>
      <c r="Q12" s="100"/>
      <c r="R12" s="103"/>
      <c r="S12" s="100"/>
      <c r="T12" s="101"/>
      <c r="U12" s="29"/>
    </row>
    <row r="13" spans="1:23" x14ac:dyDescent="0.25">
      <c r="A13" s="2"/>
      <c r="B13" s="58" t="s">
        <v>61</v>
      </c>
      <c r="C13" s="48"/>
      <c r="D13" s="25">
        <v>1743</v>
      </c>
      <c r="E13" s="25">
        <v>979</v>
      </c>
      <c r="F13" s="30">
        <f>(E13/D13)</f>
        <v>0.56167527251864602</v>
      </c>
      <c r="G13" s="25">
        <v>1056</v>
      </c>
      <c r="H13" s="25">
        <v>749</v>
      </c>
      <c r="I13" s="72">
        <f>(H13/G13)</f>
        <v>0.70928030303030298</v>
      </c>
      <c r="J13" s="13">
        <f>(D13-G13)</f>
        <v>687</v>
      </c>
      <c r="K13" s="30">
        <f>(J13/G13)</f>
        <v>0.65056818181818177</v>
      </c>
      <c r="L13" s="31">
        <v>1.0277122641509433</v>
      </c>
      <c r="M13" s="31">
        <v>1.054945054945055</v>
      </c>
      <c r="N13" s="25"/>
      <c r="O13" s="28"/>
      <c r="P13" s="25">
        <f>(E13-H13)</f>
        <v>230</v>
      </c>
      <c r="Q13" s="30">
        <f>(P13/H13)</f>
        <v>0.30707610146862485</v>
      </c>
      <c r="R13" s="31">
        <v>1.0504291845493563</v>
      </c>
      <c r="S13" s="31">
        <v>1.079250720461095</v>
      </c>
      <c r="T13" s="28"/>
      <c r="U13" s="14"/>
    </row>
    <row r="14" spans="1:23" x14ac:dyDescent="0.25">
      <c r="B14" s="33"/>
      <c r="C14" s="50"/>
      <c r="D14" s="73"/>
      <c r="E14" s="73"/>
      <c r="F14" s="74"/>
      <c r="G14" s="25"/>
      <c r="H14" s="25"/>
      <c r="I14" s="75"/>
      <c r="J14" s="24"/>
      <c r="K14" s="27"/>
      <c r="L14" s="28"/>
      <c r="M14" s="28"/>
      <c r="N14" s="104"/>
      <c r="O14" s="28"/>
      <c r="P14" s="27"/>
      <c r="Q14" s="27"/>
      <c r="R14" s="28"/>
      <c r="S14" s="28"/>
      <c r="T14" s="28"/>
      <c r="U14" s="59"/>
    </row>
    <row r="15" spans="1:23" x14ac:dyDescent="0.25">
      <c r="A15" s="2"/>
      <c r="B15" s="107" t="s">
        <v>62</v>
      </c>
      <c r="C15" s="60"/>
      <c r="D15" s="73">
        <f>(D17+D21)</f>
        <v>1696</v>
      </c>
      <c r="E15" s="73">
        <f>(E17+E21)</f>
        <v>932</v>
      </c>
      <c r="F15" s="30">
        <f>(E15/D15)</f>
        <v>0.54952830188679247</v>
      </c>
      <c r="G15" s="73">
        <f>(G17+G21)</f>
        <v>1001</v>
      </c>
      <c r="H15" s="73">
        <f>(H17+H21)</f>
        <v>694</v>
      </c>
      <c r="I15" s="72">
        <f>(H15/G15)</f>
        <v>0.69330669330669326</v>
      </c>
      <c r="J15" s="13">
        <f>(D15-G15)</f>
        <v>695</v>
      </c>
      <c r="K15" s="30">
        <f>(J15/G15)</f>
        <v>0.69430569430569433</v>
      </c>
      <c r="L15" s="31">
        <v>1</v>
      </c>
      <c r="M15" s="31">
        <v>1</v>
      </c>
      <c r="N15" s="104"/>
      <c r="O15" s="28"/>
      <c r="P15" s="25">
        <f>(E15-H15)</f>
        <v>238</v>
      </c>
      <c r="Q15" s="30">
        <f>(P15/H15)</f>
        <v>0.34293948126801155</v>
      </c>
      <c r="R15" s="31">
        <v>1</v>
      </c>
      <c r="S15" s="31">
        <v>1</v>
      </c>
      <c r="T15" s="28"/>
      <c r="U15" s="59"/>
    </row>
    <row r="16" spans="1:23" x14ac:dyDescent="0.25">
      <c r="A16" s="2"/>
      <c r="B16" s="33"/>
      <c r="C16" s="60"/>
      <c r="D16" s="73"/>
      <c r="E16" s="73"/>
      <c r="F16" s="27"/>
      <c r="G16" s="73"/>
      <c r="H16" s="73"/>
      <c r="I16" s="76"/>
      <c r="J16" s="24"/>
      <c r="K16" s="27"/>
      <c r="L16" s="28"/>
      <c r="M16" s="28"/>
      <c r="N16" s="104"/>
      <c r="O16" s="28"/>
      <c r="P16" s="27"/>
      <c r="Q16" s="27"/>
      <c r="R16" s="28"/>
      <c r="S16" s="28"/>
      <c r="T16" s="28"/>
      <c r="U16" s="59"/>
    </row>
    <row r="17" spans="1:21" x14ac:dyDescent="0.25">
      <c r="A17" s="2"/>
      <c r="B17" s="33" t="s">
        <v>67</v>
      </c>
      <c r="C17" s="60"/>
      <c r="D17" s="77">
        <f>(D18+D19+D20)</f>
        <v>1672</v>
      </c>
      <c r="E17" s="77">
        <f>(E18+E19+E20)</f>
        <v>908</v>
      </c>
      <c r="F17" s="30">
        <f t="shared" ref="F17:F23" si="0">(E17/D17)</f>
        <v>0.5430622009569378</v>
      </c>
      <c r="G17" s="77">
        <f>(G18+G19+G20)</f>
        <v>931</v>
      </c>
      <c r="H17" s="77">
        <f>(H18+H19+H20)</f>
        <v>669</v>
      </c>
      <c r="I17" s="72">
        <f t="shared" ref="I17:I23" si="1">(H17/G17)</f>
        <v>0.71858216970998923</v>
      </c>
      <c r="J17" s="13">
        <f t="shared" ref="J17:J23" si="2">(D17-G17)</f>
        <v>741</v>
      </c>
      <c r="K17" s="30">
        <f t="shared" ref="K17:K23" si="3">(J17/G17)</f>
        <v>0.79591836734693877</v>
      </c>
      <c r="L17" s="31">
        <v>0.98584905660377353</v>
      </c>
      <c r="M17" s="31">
        <v>0.93006993006993011</v>
      </c>
      <c r="N17" s="104"/>
      <c r="O17" s="28"/>
      <c r="P17" s="25">
        <f t="shared" ref="P17:P23" si="4">(E17-H17)</f>
        <v>239</v>
      </c>
      <c r="Q17" s="30">
        <f t="shared" ref="Q17:Q23" si="5">(P17/H17)</f>
        <v>0.35724962630792229</v>
      </c>
      <c r="R17" s="31">
        <v>0.97424892703862664</v>
      </c>
      <c r="S17" s="31">
        <v>0.96397694524495681</v>
      </c>
      <c r="T17" s="28"/>
      <c r="U17" s="59"/>
    </row>
    <row r="18" spans="1:21" x14ac:dyDescent="0.25">
      <c r="A18" s="2"/>
      <c r="B18" s="35" t="s">
        <v>68</v>
      </c>
      <c r="C18" s="60"/>
      <c r="D18" s="77">
        <f>(D27+D28+D36+D37)</f>
        <v>1164</v>
      </c>
      <c r="E18" s="77">
        <f>(E27+E28+E36+E37)</f>
        <v>486</v>
      </c>
      <c r="F18" s="30">
        <f t="shared" si="0"/>
        <v>0.4175257731958763</v>
      </c>
      <c r="G18" s="77">
        <f>(G27+G28+G36+G37)</f>
        <v>393</v>
      </c>
      <c r="H18" s="77">
        <f>(H27+H28+H36+H37)</f>
        <v>340</v>
      </c>
      <c r="I18" s="72">
        <f t="shared" si="1"/>
        <v>0.86513994910941472</v>
      </c>
      <c r="J18" s="13">
        <f t="shared" si="2"/>
        <v>771</v>
      </c>
      <c r="K18" s="30">
        <f t="shared" si="3"/>
        <v>1.9618320610687023</v>
      </c>
      <c r="L18" s="31">
        <v>0.68632075471698117</v>
      </c>
      <c r="M18" s="31">
        <v>0.39260739260739258</v>
      </c>
      <c r="N18" s="104"/>
      <c r="O18" s="28"/>
      <c r="P18" s="25">
        <f t="shared" si="4"/>
        <v>146</v>
      </c>
      <c r="Q18" s="30">
        <f t="shared" si="5"/>
        <v>0.42941176470588233</v>
      </c>
      <c r="R18" s="31">
        <v>0.52145922746781115</v>
      </c>
      <c r="S18" s="31">
        <v>0.48991354466858789</v>
      </c>
      <c r="T18" s="28"/>
      <c r="U18" s="59"/>
    </row>
    <row r="19" spans="1:21" x14ac:dyDescent="0.25">
      <c r="A19" s="2"/>
      <c r="B19" s="35" t="s">
        <v>69</v>
      </c>
      <c r="C19" s="60"/>
      <c r="D19" s="77">
        <f>(D30+D29+D31+D35+D40+D41+D42+D55+D59)</f>
        <v>480</v>
      </c>
      <c r="E19" s="77">
        <f>(E30+E29+E31+E35+E40+E41+E42+E55+E59)</f>
        <v>394</v>
      </c>
      <c r="F19" s="30">
        <f t="shared" si="0"/>
        <v>0.8208333333333333</v>
      </c>
      <c r="G19" s="77">
        <f>(G30+G29+G31+G35+G40+G41+G42+G55+G59)</f>
        <v>522</v>
      </c>
      <c r="H19" s="77">
        <f>(H30+H29+H31+H35+H40+H41+H42+H55+H59)</f>
        <v>315</v>
      </c>
      <c r="I19" s="72">
        <f t="shared" si="1"/>
        <v>0.60344827586206895</v>
      </c>
      <c r="J19" s="13">
        <f t="shared" si="2"/>
        <v>-42</v>
      </c>
      <c r="K19" s="30">
        <f t="shared" si="3"/>
        <v>-8.0459770114942528E-2</v>
      </c>
      <c r="L19" s="31">
        <v>0.28301886792452829</v>
      </c>
      <c r="M19" s="31">
        <v>0.52147852147852147</v>
      </c>
      <c r="N19" s="104"/>
      <c r="O19" s="36"/>
      <c r="P19" s="25">
        <f t="shared" si="4"/>
        <v>79</v>
      </c>
      <c r="Q19" s="30">
        <f t="shared" si="5"/>
        <v>0.25079365079365079</v>
      </c>
      <c r="R19" s="31">
        <v>0.42274678111587982</v>
      </c>
      <c r="S19" s="31">
        <v>0.45389048991354469</v>
      </c>
      <c r="T19" s="36"/>
      <c r="U19" s="59"/>
    </row>
    <row r="20" spans="1:21" x14ac:dyDescent="0.25">
      <c r="A20" s="2"/>
      <c r="B20" s="35" t="s">
        <v>70</v>
      </c>
      <c r="C20" s="60"/>
      <c r="D20" s="77">
        <f>(D49+D66)</f>
        <v>28</v>
      </c>
      <c r="E20" s="77">
        <f>(E49+E66)</f>
        <v>28</v>
      </c>
      <c r="F20" s="30">
        <f t="shared" si="0"/>
        <v>1</v>
      </c>
      <c r="G20" s="77">
        <f>(G49+G66)</f>
        <v>16</v>
      </c>
      <c r="H20" s="77">
        <f>(H49+H66)</f>
        <v>14</v>
      </c>
      <c r="I20" s="72">
        <f t="shared" si="1"/>
        <v>0.875</v>
      </c>
      <c r="J20" s="13">
        <f t="shared" si="2"/>
        <v>12</v>
      </c>
      <c r="K20" s="30">
        <f t="shared" si="3"/>
        <v>0.75</v>
      </c>
      <c r="L20" s="31">
        <v>1.6509433962264151E-2</v>
      </c>
      <c r="M20" s="31">
        <v>1.5984015984015984E-2</v>
      </c>
      <c r="N20" s="104"/>
      <c r="O20" s="27"/>
      <c r="P20" s="25">
        <f t="shared" si="4"/>
        <v>14</v>
      </c>
      <c r="Q20" s="30">
        <f t="shared" si="5"/>
        <v>1</v>
      </c>
      <c r="R20" s="31">
        <v>3.0042918454935622E-2</v>
      </c>
      <c r="S20" s="31">
        <v>2.0172910662824207E-2</v>
      </c>
      <c r="T20" s="36"/>
      <c r="U20" s="59"/>
    </row>
    <row r="21" spans="1:21" x14ac:dyDescent="0.25">
      <c r="A21" s="2"/>
      <c r="B21" s="35" t="s">
        <v>39</v>
      </c>
      <c r="C21" s="60"/>
      <c r="D21" s="73">
        <f>(D22+D23)</f>
        <v>24</v>
      </c>
      <c r="E21" s="73">
        <f>(E22+E23)</f>
        <v>24</v>
      </c>
      <c r="F21" s="30">
        <f t="shared" si="0"/>
        <v>1</v>
      </c>
      <c r="G21" s="73">
        <f>(G22+G23)</f>
        <v>70</v>
      </c>
      <c r="H21" s="73">
        <f>(H22+H23)</f>
        <v>25</v>
      </c>
      <c r="I21" s="72">
        <f t="shared" si="1"/>
        <v>0.35714285714285715</v>
      </c>
      <c r="J21" s="13">
        <f t="shared" si="2"/>
        <v>-46</v>
      </c>
      <c r="K21" s="30">
        <f t="shared" si="3"/>
        <v>-0.65714285714285714</v>
      </c>
      <c r="L21" s="31">
        <v>1.4150943396226415E-2</v>
      </c>
      <c r="M21" s="31">
        <v>6.9930069930069935E-2</v>
      </c>
      <c r="N21" s="104"/>
      <c r="O21" s="27"/>
      <c r="P21" s="25">
        <f t="shared" si="4"/>
        <v>-1</v>
      </c>
      <c r="Q21" s="30">
        <f t="shared" si="5"/>
        <v>-0.04</v>
      </c>
      <c r="R21" s="31">
        <v>2.575107296137339E-2</v>
      </c>
      <c r="S21" s="31">
        <v>3.6023054755043228E-2</v>
      </c>
      <c r="T21" s="36"/>
      <c r="U21" s="59"/>
    </row>
    <row r="22" spans="1:21" x14ac:dyDescent="0.25">
      <c r="A22" s="2"/>
      <c r="B22" s="35" t="s">
        <v>63</v>
      </c>
      <c r="C22" s="60"/>
      <c r="D22" s="73">
        <f>(D32)</f>
        <v>14</v>
      </c>
      <c r="E22" s="73">
        <f>(E32)</f>
        <v>14</v>
      </c>
      <c r="F22" s="30">
        <f t="shared" si="0"/>
        <v>1</v>
      </c>
      <c r="G22" s="73">
        <f>(G32)</f>
        <v>64</v>
      </c>
      <c r="H22" s="73">
        <f>(H32)</f>
        <v>19</v>
      </c>
      <c r="I22" s="72">
        <f t="shared" si="1"/>
        <v>0.296875</v>
      </c>
      <c r="J22" s="13">
        <f t="shared" si="2"/>
        <v>-50</v>
      </c>
      <c r="K22" s="30">
        <f t="shared" si="3"/>
        <v>-0.78125</v>
      </c>
      <c r="L22" s="31">
        <v>8.2547169811320754E-3</v>
      </c>
      <c r="M22" s="31">
        <v>6.3936063936063936E-2</v>
      </c>
      <c r="N22" s="104"/>
      <c r="O22" s="27"/>
      <c r="P22" s="25">
        <f t="shared" si="4"/>
        <v>-5</v>
      </c>
      <c r="Q22" s="30">
        <f t="shared" si="5"/>
        <v>-0.26315789473684209</v>
      </c>
      <c r="R22" s="31">
        <v>1.5021459227467811E-2</v>
      </c>
      <c r="S22" s="31">
        <v>2.7377521613832854E-2</v>
      </c>
      <c r="T22" s="36"/>
      <c r="U22" s="59"/>
    </row>
    <row r="23" spans="1:21" x14ac:dyDescent="0.25">
      <c r="A23" s="2"/>
      <c r="B23" s="35" t="s">
        <v>64</v>
      </c>
      <c r="C23" s="60"/>
      <c r="D23" s="25">
        <f>(D57+D61+D65+D68)</f>
        <v>10</v>
      </c>
      <c r="E23" s="25">
        <f>(E57+E61+E65+E68)</f>
        <v>10</v>
      </c>
      <c r="F23" s="30">
        <f t="shared" si="0"/>
        <v>1</v>
      </c>
      <c r="G23" s="25">
        <f>(G57+G61+G65+G68)</f>
        <v>6</v>
      </c>
      <c r="H23" s="25">
        <f>(H57+H61+H65+H68)</f>
        <v>6</v>
      </c>
      <c r="I23" s="72">
        <f t="shared" si="1"/>
        <v>1</v>
      </c>
      <c r="J23" s="13">
        <f t="shared" si="2"/>
        <v>4</v>
      </c>
      <c r="K23" s="30">
        <f t="shared" si="3"/>
        <v>0.66666666666666663</v>
      </c>
      <c r="L23" s="31">
        <v>5.89622641509434E-3</v>
      </c>
      <c r="M23" s="31">
        <v>5.994005994005994E-3</v>
      </c>
      <c r="N23" s="104"/>
      <c r="O23" s="27"/>
      <c r="P23" s="25">
        <f t="shared" si="4"/>
        <v>4</v>
      </c>
      <c r="Q23" s="30">
        <f t="shared" si="5"/>
        <v>0.66666666666666663</v>
      </c>
      <c r="R23" s="31">
        <v>1.0729613733905579E-2</v>
      </c>
      <c r="S23" s="31">
        <v>8.6455331412103754E-3</v>
      </c>
      <c r="T23" s="36"/>
      <c r="U23" s="59"/>
    </row>
    <row r="24" spans="1:21" x14ac:dyDescent="0.25">
      <c r="A24" s="2"/>
      <c r="B24" s="33"/>
      <c r="C24" s="60"/>
      <c r="D24" s="25"/>
      <c r="E24" s="25"/>
      <c r="F24" s="74"/>
      <c r="G24" s="34"/>
      <c r="H24" s="34"/>
      <c r="I24" s="75"/>
      <c r="J24" s="13"/>
      <c r="K24" s="30"/>
      <c r="L24" s="31"/>
      <c r="M24" s="31"/>
      <c r="N24" s="104"/>
      <c r="O24" s="27"/>
      <c r="P24" s="25"/>
      <c r="Q24" s="30"/>
      <c r="R24" s="36"/>
      <c r="S24" s="36"/>
      <c r="T24" s="36"/>
      <c r="U24" s="59"/>
    </row>
    <row r="25" spans="1:21" x14ac:dyDescent="0.25">
      <c r="A25" s="2"/>
      <c r="B25" s="23"/>
      <c r="C25" s="24"/>
      <c r="D25" s="73"/>
      <c r="E25" s="73"/>
      <c r="F25" s="27"/>
      <c r="G25" s="27"/>
      <c r="H25" s="27"/>
      <c r="I25" s="76"/>
      <c r="J25" s="24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59"/>
    </row>
    <row r="26" spans="1:21" x14ac:dyDescent="0.25">
      <c r="A26" s="2"/>
      <c r="B26" s="11" t="s">
        <v>12</v>
      </c>
      <c r="C26" s="1"/>
      <c r="D26" s="25">
        <f>SUM(D27:D32)</f>
        <v>595</v>
      </c>
      <c r="E26" s="25">
        <f>SUM(E27:E32)</f>
        <v>403</v>
      </c>
      <c r="F26" s="30">
        <f t="shared" ref="F26:F32" si="6">(E26/D26)</f>
        <v>0.67731092436974794</v>
      </c>
      <c r="G26" s="25">
        <f>SUM(G27:G32)</f>
        <v>405</v>
      </c>
      <c r="H26" s="25">
        <f>SUM(H27:H32)</f>
        <v>310</v>
      </c>
      <c r="I26" s="72">
        <f t="shared" ref="I26:I32" si="7">(H26/G26)</f>
        <v>0.76543209876543206</v>
      </c>
      <c r="J26" s="13">
        <f t="shared" ref="J26:J32" si="8">(D26-G26)</f>
        <v>190</v>
      </c>
      <c r="K26" s="30">
        <f t="shared" ref="K26:K32" si="9">(J26/G26)</f>
        <v>0.46913580246913578</v>
      </c>
      <c r="L26" s="31">
        <v>0.35082547169811323</v>
      </c>
      <c r="M26" s="31">
        <v>0.40459540459540461</v>
      </c>
      <c r="N26" s="104"/>
      <c r="O26" s="31"/>
      <c r="P26" s="25">
        <f t="shared" ref="P26:P32" si="10">(E26-H26)</f>
        <v>93</v>
      </c>
      <c r="Q26" s="30">
        <f t="shared" ref="Q26:Q32" si="11">(P26/H26)</f>
        <v>0.3</v>
      </c>
      <c r="R26" s="31">
        <v>0.43240343347639487</v>
      </c>
      <c r="S26" s="31">
        <v>0.44668587896253603</v>
      </c>
      <c r="T26" s="28"/>
      <c r="U26" s="59"/>
    </row>
    <row r="27" spans="1:21" x14ac:dyDescent="0.25">
      <c r="A27" s="2"/>
      <c r="B27" s="23" t="s">
        <v>13</v>
      </c>
      <c r="C27" s="60"/>
      <c r="D27" s="25">
        <v>151</v>
      </c>
      <c r="E27" s="25">
        <v>151</v>
      </c>
      <c r="F27" s="30">
        <f t="shared" si="6"/>
        <v>1</v>
      </c>
      <c r="G27" s="25">
        <v>177</v>
      </c>
      <c r="H27" s="25">
        <v>159</v>
      </c>
      <c r="I27" s="72">
        <f t="shared" si="7"/>
        <v>0.89830508474576276</v>
      </c>
      <c r="J27" s="13">
        <f t="shared" si="8"/>
        <v>-26</v>
      </c>
      <c r="K27" s="30">
        <f t="shared" si="9"/>
        <v>-0.14689265536723164</v>
      </c>
      <c r="L27" s="31">
        <v>8.9033018867924529E-2</v>
      </c>
      <c r="M27" s="31">
        <v>0.17682317682317683</v>
      </c>
      <c r="N27" s="36">
        <v>5</v>
      </c>
      <c r="O27" s="36">
        <v>2</v>
      </c>
      <c r="P27" s="25">
        <f t="shared" si="10"/>
        <v>-8</v>
      </c>
      <c r="Q27" s="30">
        <f t="shared" si="11"/>
        <v>-5.0314465408805034E-2</v>
      </c>
      <c r="R27" s="31">
        <v>0.16201716738197425</v>
      </c>
      <c r="S27" s="31">
        <v>0.22910662824207492</v>
      </c>
      <c r="T27" s="36">
        <v>2</v>
      </c>
      <c r="U27" s="57">
        <v>1</v>
      </c>
    </row>
    <row r="28" spans="1:21" x14ac:dyDescent="0.25">
      <c r="A28" s="2"/>
      <c r="B28" s="23" t="s">
        <v>14</v>
      </c>
      <c r="C28" s="60"/>
      <c r="D28" s="25">
        <v>271</v>
      </c>
      <c r="E28" s="25">
        <v>79</v>
      </c>
      <c r="F28" s="30">
        <f t="shared" si="6"/>
        <v>0.29151291512915128</v>
      </c>
      <c r="G28" s="25">
        <v>57</v>
      </c>
      <c r="H28" s="25">
        <v>30</v>
      </c>
      <c r="I28" s="72">
        <f t="shared" si="7"/>
        <v>0.52631578947368418</v>
      </c>
      <c r="J28" s="13">
        <f t="shared" si="8"/>
        <v>214</v>
      </c>
      <c r="K28" s="30">
        <f t="shared" si="9"/>
        <v>3.7543859649122808</v>
      </c>
      <c r="L28" s="31">
        <v>0.15978773584905662</v>
      </c>
      <c r="M28" s="31">
        <v>5.6943056943056944E-2</v>
      </c>
      <c r="N28" s="36">
        <v>2</v>
      </c>
      <c r="O28" s="36">
        <v>7</v>
      </c>
      <c r="P28" s="25">
        <f t="shared" si="10"/>
        <v>49</v>
      </c>
      <c r="Q28" s="30">
        <f t="shared" si="11"/>
        <v>1.6333333333333333</v>
      </c>
      <c r="R28" s="31">
        <v>8.4763948497854083E-2</v>
      </c>
      <c r="S28" s="31">
        <v>4.3227665706051875E-2</v>
      </c>
      <c r="T28" s="36">
        <v>4</v>
      </c>
      <c r="U28" s="57">
        <v>9</v>
      </c>
    </row>
    <row r="29" spans="1:21" x14ac:dyDescent="0.25">
      <c r="A29" s="2"/>
      <c r="B29" s="23" t="s">
        <v>15</v>
      </c>
      <c r="C29" s="60"/>
      <c r="D29" s="25">
        <v>26</v>
      </c>
      <c r="E29" s="25">
        <v>26</v>
      </c>
      <c r="F29" s="30">
        <f t="shared" si="6"/>
        <v>1</v>
      </c>
      <c r="G29" s="25">
        <v>12</v>
      </c>
      <c r="H29" s="25">
        <v>12</v>
      </c>
      <c r="I29" s="72">
        <f t="shared" si="7"/>
        <v>1</v>
      </c>
      <c r="J29" s="13">
        <f t="shared" si="8"/>
        <v>14</v>
      </c>
      <c r="K29" s="30">
        <f t="shared" si="9"/>
        <v>1.1666666666666667</v>
      </c>
      <c r="L29" s="31">
        <v>1.5330188679245283E-2</v>
      </c>
      <c r="M29" s="31">
        <v>1.1988011988011988E-2</v>
      </c>
      <c r="N29" s="36">
        <v>10</v>
      </c>
      <c r="O29" s="36">
        <v>12</v>
      </c>
      <c r="P29" s="25">
        <f t="shared" si="10"/>
        <v>14</v>
      </c>
      <c r="Q29" s="30">
        <f t="shared" si="11"/>
        <v>1.1666666666666667</v>
      </c>
      <c r="R29" s="31">
        <v>2.7896995708154508E-2</v>
      </c>
      <c r="S29" s="31">
        <v>1.7291066282420751E-2</v>
      </c>
      <c r="T29" s="36">
        <v>9</v>
      </c>
      <c r="U29" s="57">
        <v>12</v>
      </c>
    </row>
    <row r="30" spans="1:21" x14ac:dyDescent="0.25">
      <c r="A30" s="2"/>
      <c r="B30" s="23" t="s">
        <v>16</v>
      </c>
      <c r="C30" s="60"/>
      <c r="D30" s="25">
        <v>64</v>
      </c>
      <c r="E30" s="25">
        <v>64</v>
      </c>
      <c r="F30" s="30">
        <f t="shared" si="6"/>
        <v>1</v>
      </c>
      <c r="G30" s="25">
        <v>39</v>
      </c>
      <c r="H30" s="25">
        <v>34</v>
      </c>
      <c r="I30" s="72">
        <f t="shared" si="7"/>
        <v>0.87179487179487181</v>
      </c>
      <c r="J30" s="13">
        <f t="shared" si="8"/>
        <v>25</v>
      </c>
      <c r="K30" s="30">
        <f t="shared" si="9"/>
        <v>0.64102564102564108</v>
      </c>
      <c r="L30" s="31">
        <v>3.7735849056603772E-2</v>
      </c>
      <c r="M30" s="31">
        <v>3.896103896103896E-2</v>
      </c>
      <c r="N30" s="36">
        <v>8</v>
      </c>
      <c r="O30" s="36">
        <v>10</v>
      </c>
      <c r="P30" s="25">
        <f t="shared" si="10"/>
        <v>30</v>
      </c>
      <c r="Q30" s="30">
        <f t="shared" si="11"/>
        <v>0.88235294117647056</v>
      </c>
      <c r="R30" s="31">
        <v>6.8669527896995708E-2</v>
      </c>
      <c r="S30" s="31">
        <v>4.8991354466858789E-2</v>
      </c>
      <c r="T30" s="36">
        <v>6</v>
      </c>
      <c r="U30" s="57">
        <v>8</v>
      </c>
    </row>
    <row r="31" spans="1:21" x14ac:dyDescent="0.25">
      <c r="A31" s="2"/>
      <c r="B31" s="23" t="s">
        <v>17</v>
      </c>
      <c r="C31" s="60"/>
      <c r="D31" s="25">
        <v>69</v>
      </c>
      <c r="E31" s="25">
        <v>69</v>
      </c>
      <c r="F31" s="30">
        <f t="shared" si="6"/>
        <v>1</v>
      </c>
      <c r="G31" s="25">
        <v>56</v>
      </c>
      <c r="H31" s="25">
        <v>56</v>
      </c>
      <c r="I31" s="72">
        <f t="shared" si="7"/>
        <v>1</v>
      </c>
      <c r="J31" s="13">
        <f t="shared" si="8"/>
        <v>13</v>
      </c>
      <c r="K31" s="30">
        <f t="shared" si="9"/>
        <v>0.23214285714285715</v>
      </c>
      <c r="L31" s="31">
        <v>4.0683962264150941E-2</v>
      </c>
      <c r="M31" s="31">
        <v>5.5944055944055944E-2</v>
      </c>
      <c r="N31" s="36">
        <v>7</v>
      </c>
      <c r="O31" s="36">
        <v>8</v>
      </c>
      <c r="P31" s="25">
        <f t="shared" si="10"/>
        <v>13</v>
      </c>
      <c r="Q31" s="30">
        <f t="shared" si="11"/>
        <v>0.23214285714285715</v>
      </c>
      <c r="R31" s="31">
        <v>7.4034334763948495E-2</v>
      </c>
      <c r="S31" s="31">
        <v>8.069164265129683E-2</v>
      </c>
      <c r="T31" s="36">
        <v>5</v>
      </c>
      <c r="U31" s="57">
        <v>6</v>
      </c>
    </row>
    <row r="32" spans="1:21" x14ac:dyDescent="0.25">
      <c r="A32" s="2"/>
      <c r="B32" s="23" t="s">
        <v>18</v>
      </c>
      <c r="C32" s="60"/>
      <c r="D32" s="25">
        <v>14</v>
      </c>
      <c r="E32" s="25">
        <v>14</v>
      </c>
      <c r="F32" s="30">
        <f t="shared" si="6"/>
        <v>1</v>
      </c>
      <c r="G32" s="25">
        <v>64</v>
      </c>
      <c r="H32" s="25">
        <v>19</v>
      </c>
      <c r="I32" s="72">
        <f t="shared" si="7"/>
        <v>0.296875</v>
      </c>
      <c r="J32" s="13">
        <f t="shared" si="8"/>
        <v>-50</v>
      </c>
      <c r="K32" s="30">
        <f t="shared" si="9"/>
        <v>-0.78125</v>
      </c>
      <c r="L32" s="31">
        <v>8.2547169811320754E-3</v>
      </c>
      <c r="M32" s="31">
        <v>6.3936063936063936E-2</v>
      </c>
      <c r="N32" s="36">
        <v>12</v>
      </c>
      <c r="O32" s="36">
        <v>6</v>
      </c>
      <c r="P32" s="25">
        <f t="shared" si="10"/>
        <v>-5</v>
      </c>
      <c r="Q32" s="30">
        <f t="shared" si="11"/>
        <v>-0.26315789473684209</v>
      </c>
      <c r="R32" s="31">
        <v>1.5021459227467811E-2</v>
      </c>
      <c r="S32" s="31">
        <v>2.7377521613832854E-2</v>
      </c>
      <c r="T32" s="36">
        <v>12</v>
      </c>
      <c r="U32" s="57">
        <v>11</v>
      </c>
    </row>
    <row r="33" spans="1:21" x14ac:dyDescent="0.25">
      <c r="A33" s="2"/>
      <c r="B33" s="37"/>
      <c r="C33" s="60"/>
      <c r="D33" s="25"/>
      <c r="E33" s="25"/>
      <c r="F33" s="30"/>
      <c r="G33" s="27"/>
      <c r="H33" s="27"/>
      <c r="I33" s="78"/>
      <c r="J33" s="13"/>
      <c r="K33" s="30"/>
      <c r="L33" s="31"/>
      <c r="M33" s="31"/>
      <c r="N33" s="36"/>
      <c r="O33" s="36"/>
      <c r="P33" s="25"/>
      <c r="Q33" s="30"/>
      <c r="R33" s="36"/>
      <c r="S33" s="36"/>
      <c r="T33" s="36"/>
      <c r="U33" s="57"/>
    </row>
    <row r="34" spans="1:21" x14ac:dyDescent="0.25">
      <c r="A34" s="2"/>
      <c r="B34" s="11" t="s">
        <v>19</v>
      </c>
      <c r="C34" s="60"/>
      <c r="D34" s="25">
        <f>SUM(D35:D37)</f>
        <v>901</v>
      </c>
      <c r="E34" s="25">
        <f>SUM(E35:E37)</f>
        <v>395</v>
      </c>
      <c r="F34" s="30">
        <f t="shared" ref="F34:F37" si="12">(E34/D34)</f>
        <v>0.4384017758046615</v>
      </c>
      <c r="G34" s="25">
        <f>SUM(G35:G37)</f>
        <v>429</v>
      </c>
      <c r="H34" s="25">
        <f>SUM(H35:H37)</f>
        <v>224</v>
      </c>
      <c r="I34" s="72">
        <f t="shared" ref="I34:I37" si="13">(H34/G34)</f>
        <v>0.52214452214452212</v>
      </c>
      <c r="J34" s="13">
        <f t="shared" ref="J34:J37" si="14">(D34-G34)</f>
        <v>472</v>
      </c>
      <c r="K34" s="30">
        <f t="shared" ref="K34:K37" si="15">(J34/G34)</f>
        <v>1.1002331002331003</v>
      </c>
      <c r="L34" s="31">
        <v>0.53125</v>
      </c>
      <c r="M34" s="31">
        <v>0.42857142857142855</v>
      </c>
      <c r="N34" s="36"/>
      <c r="O34" s="36"/>
      <c r="P34" s="25">
        <f t="shared" ref="P34:P37" si="16">(E34-H34)</f>
        <v>171</v>
      </c>
      <c r="Q34" s="30">
        <f t="shared" ref="Q34:Q37" si="17">(P34/H34)</f>
        <v>0.7633928571428571</v>
      </c>
      <c r="R34" s="31">
        <v>0.4238197424892704</v>
      </c>
      <c r="S34" s="31">
        <v>0.32276657060518732</v>
      </c>
      <c r="T34" s="36"/>
      <c r="U34" s="57"/>
    </row>
    <row r="35" spans="1:21" x14ac:dyDescent="0.25">
      <c r="A35" s="2"/>
      <c r="B35" s="23" t="s">
        <v>20</v>
      </c>
      <c r="C35" s="60"/>
      <c r="D35" s="25">
        <v>159</v>
      </c>
      <c r="E35" s="25">
        <v>139</v>
      </c>
      <c r="F35" s="30">
        <f t="shared" si="12"/>
        <v>0.87421383647798745</v>
      </c>
      <c r="G35" s="25">
        <v>270</v>
      </c>
      <c r="H35" s="25">
        <v>73</v>
      </c>
      <c r="I35" s="72">
        <f t="shared" si="13"/>
        <v>0.27037037037037037</v>
      </c>
      <c r="J35" s="13">
        <f t="shared" si="14"/>
        <v>-111</v>
      </c>
      <c r="K35" s="30">
        <f t="shared" si="15"/>
        <v>-0.41111111111111109</v>
      </c>
      <c r="L35" s="31">
        <v>9.375E-2</v>
      </c>
      <c r="M35" s="31">
        <v>0.26973026973026976</v>
      </c>
      <c r="N35" s="36">
        <v>4</v>
      </c>
      <c r="O35" s="36">
        <v>1</v>
      </c>
      <c r="P35" s="25">
        <f t="shared" si="16"/>
        <v>66</v>
      </c>
      <c r="Q35" s="30">
        <f t="shared" si="17"/>
        <v>0.90410958904109584</v>
      </c>
      <c r="R35" s="31">
        <v>0.14914163090128754</v>
      </c>
      <c r="S35" s="31">
        <v>0.10518731988472622</v>
      </c>
      <c r="T35" s="36">
        <v>3</v>
      </c>
      <c r="U35" s="57">
        <v>4</v>
      </c>
    </row>
    <row r="36" spans="1:21" x14ac:dyDescent="0.25">
      <c r="A36" s="2"/>
      <c r="B36" s="23" t="s">
        <v>21</v>
      </c>
      <c r="C36" s="60"/>
      <c r="D36" s="25">
        <v>544</v>
      </c>
      <c r="E36" s="25">
        <v>63</v>
      </c>
      <c r="F36" s="30">
        <f t="shared" si="12"/>
        <v>0.11580882352941177</v>
      </c>
      <c r="G36" s="25">
        <v>91</v>
      </c>
      <c r="H36" s="25">
        <v>83</v>
      </c>
      <c r="I36" s="72">
        <f t="shared" si="13"/>
        <v>0.91208791208791207</v>
      </c>
      <c r="J36" s="13">
        <f t="shared" si="14"/>
        <v>453</v>
      </c>
      <c r="K36" s="30">
        <f t="shared" si="15"/>
        <v>4.9780219780219781</v>
      </c>
      <c r="L36" s="31">
        <v>0.32075471698113206</v>
      </c>
      <c r="M36" s="31">
        <v>9.0909090909090912E-2</v>
      </c>
      <c r="N36" s="36">
        <v>1</v>
      </c>
      <c r="O36" s="36">
        <v>3</v>
      </c>
      <c r="P36" s="25">
        <f t="shared" si="16"/>
        <v>-20</v>
      </c>
      <c r="Q36" s="30">
        <f t="shared" si="17"/>
        <v>-0.24096385542168675</v>
      </c>
      <c r="R36" s="31">
        <v>6.7596566523605156E-2</v>
      </c>
      <c r="S36" s="31">
        <v>0.11959654178674352</v>
      </c>
      <c r="T36" s="36">
        <v>7</v>
      </c>
      <c r="U36" s="57">
        <v>2</v>
      </c>
    </row>
    <row r="37" spans="1:21" x14ac:dyDescent="0.25">
      <c r="A37" s="2"/>
      <c r="B37" s="23" t="s">
        <v>22</v>
      </c>
      <c r="C37" s="60"/>
      <c r="D37" s="25">
        <v>198</v>
      </c>
      <c r="E37" s="25">
        <v>193</v>
      </c>
      <c r="F37" s="30">
        <f t="shared" si="12"/>
        <v>0.9747474747474747</v>
      </c>
      <c r="G37" s="25">
        <v>68</v>
      </c>
      <c r="H37" s="25">
        <v>68</v>
      </c>
      <c r="I37" s="72">
        <f t="shared" si="13"/>
        <v>1</v>
      </c>
      <c r="J37" s="13">
        <f t="shared" si="14"/>
        <v>130</v>
      </c>
      <c r="K37" s="30">
        <f t="shared" si="15"/>
        <v>1.911764705882353</v>
      </c>
      <c r="L37" s="31">
        <v>0.11674528301886793</v>
      </c>
      <c r="M37" s="31">
        <v>6.7932067932067935E-2</v>
      </c>
      <c r="N37" s="36">
        <v>3</v>
      </c>
      <c r="O37" s="36">
        <v>5</v>
      </c>
      <c r="P37" s="25">
        <f t="shared" si="16"/>
        <v>125</v>
      </c>
      <c r="Q37" s="30">
        <f t="shared" si="17"/>
        <v>1.838235294117647</v>
      </c>
      <c r="R37" s="31">
        <v>0.20708154506437768</v>
      </c>
      <c r="S37" s="31">
        <v>9.7982708933717577E-2</v>
      </c>
      <c r="T37" s="36">
        <v>1</v>
      </c>
      <c r="U37" s="57">
        <v>5</v>
      </c>
    </row>
    <row r="38" spans="1:21" x14ac:dyDescent="0.25">
      <c r="A38" s="2"/>
      <c r="B38" s="37"/>
      <c r="C38" s="60"/>
      <c r="D38" s="25"/>
      <c r="E38" s="25"/>
      <c r="F38" s="27"/>
      <c r="G38" s="27"/>
      <c r="H38" s="27"/>
      <c r="I38" s="78"/>
      <c r="J38" s="13"/>
      <c r="K38" s="30"/>
      <c r="L38" s="31"/>
      <c r="M38" s="31"/>
      <c r="N38" s="36"/>
      <c r="O38" s="36"/>
      <c r="P38" s="25"/>
      <c r="Q38" s="30"/>
      <c r="R38" s="36"/>
      <c r="S38" s="36"/>
      <c r="T38" s="36"/>
      <c r="U38" s="57"/>
    </row>
    <row r="39" spans="1:21" x14ac:dyDescent="0.25">
      <c r="A39" s="2"/>
      <c r="B39" s="11" t="s">
        <v>23</v>
      </c>
      <c r="C39" s="60"/>
      <c r="D39" s="25">
        <f>SUM(D40:D42)</f>
        <v>57</v>
      </c>
      <c r="E39" s="25">
        <f>SUM(E40:E42)</f>
        <v>57</v>
      </c>
      <c r="F39" s="30">
        <f t="shared" ref="F39:F42" si="18">(E39/D39)</f>
        <v>1</v>
      </c>
      <c r="G39" s="25">
        <f>SUM(G40:G42)</f>
        <v>142</v>
      </c>
      <c r="H39" s="25">
        <f>SUM(H40:H42)</f>
        <v>137</v>
      </c>
      <c r="I39" s="72">
        <f t="shared" ref="I39:I42" si="19">(H39/G39)</f>
        <v>0.96478873239436624</v>
      </c>
      <c r="J39" s="13">
        <f t="shared" ref="J39:J42" si="20">(D39-G39)</f>
        <v>-85</v>
      </c>
      <c r="K39" s="30">
        <f t="shared" ref="K39:K42" si="21">(J39/G39)</f>
        <v>-0.59859154929577463</v>
      </c>
      <c r="L39" s="31">
        <v>3.3608490566037735E-2</v>
      </c>
      <c r="M39" s="31">
        <v>0.14185814185814186</v>
      </c>
      <c r="N39" s="36"/>
      <c r="O39" s="36"/>
      <c r="P39" s="25">
        <f t="shared" ref="P39:P42" si="22">(E39-H39)</f>
        <v>-80</v>
      </c>
      <c r="Q39" s="30">
        <f t="shared" ref="Q39:Q42" si="23">(P39/H39)</f>
        <v>-0.58394160583941601</v>
      </c>
      <c r="R39" s="31">
        <v>6.1158798283261803E-2</v>
      </c>
      <c r="S39" s="31">
        <v>0.19740634005763688</v>
      </c>
      <c r="T39" s="36"/>
      <c r="U39" s="57"/>
    </row>
    <row r="40" spans="1:21" x14ac:dyDescent="0.25">
      <c r="A40" s="2"/>
      <c r="B40" s="23" t="s">
        <v>24</v>
      </c>
      <c r="C40" s="60"/>
      <c r="D40" s="25">
        <v>9</v>
      </c>
      <c r="E40" s="25">
        <v>9</v>
      </c>
      <c r="F40" s="30">
        <f t="shared" si="18"/>
        <v>1</v>
      </c>
      <c r="G40" s="25">
        <v>22</v>
      </c>
      <c r="H40" s="25">
        <v>22</v>
      </c>
      <c r="I40" s="72">
        <f t="shared" si="19"/>
        <v>1</v>
      </c>
      <c r="J40" s="13">
        <f t="shared" si="20"/>
        <v>-13</v>
      </c>
      <c r="K40" s="30">
        <f t="shared" si="21"/>
        <v>-0.59090909090909094</v>
      </c>
      <c r="L40" s="31">
        <v>5.3066037735849053E-3</v>
      </c>
      <c r="M40" s="31">
        <v>2.197802197802198E-2</v>
      </c>
      <c r="N40" s="36">
        <v>14</v>
      </c>
      <c r="O40" s="36">
        <v>11</v>
      </c>
      <c r="P40" s="25">
        <f t="shared" si="22"/>
        <v>-13</v>
      </c>
      <c r="Q40" s="30">
        <f t="shared" si="23"/>
        <v>-0.59090909090909094</v>
      </c>
      <c r="R40" s="31">
        <v>9.6566523605150223E-3</v>
      </c>
      <c r="S40" s="31">
        <v>3.1700288184438041E-2</v>
      </c>
      <c r="T40" s="36">
        <v>14</v>
      </c>
      <c r="U40" s="57">
        <v>10</v>
      </c>
    </row>
    <row r="41" spans="1:21" x14ac:dyDescent="0.25">
      <c r="A41" s="2"/>
      <c r="B41" s="23" t="s">
        <v>25</v>
      </c>
      <c r="C41" s="60"/>
      <c r="D41" s="25">
        <v>46</v>
      </c>
      <c r="E41" s="25">
        <v>46</v>
      </c>
      <c r="F41" s="30">
        <f t="shared" si="18"/>
        <v>1</v>
      </c>
      <c r="G41" s="25">
        <v>80</v>
      </c>
      <c r="H41" s="25">
        <v>80</v>
      </c>
      <c r="I41" s="72">
        <f t="shared" si="19"/>
        <v>1</v>
      </c>
      <c r="J41" s="13">
        <f t="shared" si="20"/>
        <v>-34</v>
      </c>
      <c r="K41" s="30">
        <f t="shared" si="21"/>
        <v>-0.42499999999999999</v>
      </c>
      <c r="L41" s="31">
        <v>2.7122641509433963E-2</v>
      </c>
      <c r="M41" s="31">
        <v>7.992007992007992E-2</v>
      </c>
      <c r="N41" s="36">
        <v>9</v>
      </c>
      <c r="O41" s="36">
        <v>4</v>
      </c>
      <c r="P41" s="25">
        <f t="shared" si="22"/>
        <v>-34</v>
      </c>
      <c r="Q41" s="30">
        <f t="shared" si="23"/>
        <v>-0.42499999999999999</v>
      </c>
      <c r="R41" s="31">
        <v>4.9356223175965663E-2</v>
      </c>
      <c r="S41" s="31">
        <v>0.11527377521613832</v>
      </c>
      <c r="T41" s="36">
        <v>8</v>
      </c>
      <c r="U41" s="57">
        <v>3</v>
      </c>
    </row>
    <row r="42" spans="1:21" x14ac:dyDescent="0.25">
      <c r="A42" s="2"/>
      <c r="B42" s="23" t="s">
        <v>26</v>
      </c>
      <c r="C42" s="60"/>
      <c r="D42" s="25">
        <v>2</v>
      </c>
      <c r="E42" s="25">
        <v>2</v>
      </c>
      <c r="F42" s="30">
        <f t="shared" si="18"/>
        <v>1</v>
      </c>
      <c r="G42" s="25">
        <v>40</v>
      </c>
      <c r="H42" s="25">
        <v>35</v>
      </c>
      <c r="I42" s="72">
        <f t="shared" si="19"/>
        <v>0.875</v>
      </c>
      <c r="J42" s="13">
        <f t="shared" si="20"/>
        <v>-38</v>
      </c>
      <c r="K42" s="30">
        <f t="shared" si="21"/>
        <v>-0.95</v>
      </c>
      <c r="L42" s="31">
        <v>1.1792452830188679E-3</v>
      </c>
      <c r="M42" s="31">
        <v>3.996003996003996E-2</v>
      </c>
      <c r="N42" s="36">
        <v>16</v>
      </c>
      <c r="O42" s="36">
        <v>9</v>
      </c>
      <c r="P42" s="25">
        <f t="shared" si="22"/>
        <v>-33</v>
      </c>
      <c r="Q42" s="30">
        <f t="shared" si="23"/>
        <v>-0.94285714285714284</v>
      </c>
      <c r="R42" s="31">
        <v>2.1459227467811159E-3</v>
      </c>
      <c r="S42" s="31">
        <v>5.0432276657060522E-2</v>
      </c>
      <c r="T42" s="36">
        <v>16</v>
      </c>
      <c r="U42" s="57">
        <v>7</v>
      </c>
    </row>
    <row r="43" spans="1:21" x14ac:dyDescent="0.25">
      <c r="A43" s="2"/>
      <c r="B43" s="23"/>
      <c r="C43" s="60"/>
      <c r="D43" s="25"/>
      <c r="E43" s="25"/>
      <c r="F43" s="30"/>
      <c r="G43" s="27"/>
      <c r="H43" s="27"/>
      <c r="I43" s="76"/>
      <c r="J43" s="52"/>
      <c r="K43" s="30"/>
      <c r="L43" s="36"/>
      <c r="M43" s="28"/>
      <c r="N43" s="36"/>
      <c r="O43" s="36"/>
      <c r="P43" s="25"/>
      <c r="Q43" s="30"/>
      <c r="R43" s="36"/>
      <c r="S43" s="36"/>
      <c r="T43" s="36"/>
      <c r="U43" s="57"/>
    </row>
    <row r="44" spans="1:21" x14ac:dyDescent="0.25">
      <c r="A44" s="2"/>
      <c r="B44" s="11" t="s">
        <v>36</v>
      </c>
      <c r="C44" s="60"/>
      <c r="D44" s="25"/>
      <c r="E44" s="25"/>
      <c r="F44" s="30"/>
      <c r="G44" s="25"/>
      <c r="H44" s="25"/>
      <c r="I44" s="79"/>
      <c r="J44" s="13"/>
      <c r="K44" s="30"/>
      <c r="L44" s="31"/>
      <c r="M44" s="31"/>
      <c r="N44" s="36"/>
      <c r="O44" s="36"/>
      <c r="P44" s="25"/>
      <c r="Q44" s="30"/>
      <c r="R44" s="36"/>
      <c r="S44" s="36"/>
      <c r="T44" s="36"/>
      <c r="U44" s="57"/>
    </row>
    <row r="45" spans="1:21" x14ac:dyDescent="0.25">
      <c r="A45" s="2"/>
      <c r="B45" s="23" t="s">
        <v>40</v>
      </c>
      <c r="C45" s="60"/>
      <c r="D45" s="25"/>
      <c r="E45" s="25"/>
      <c r="F45" s="80"/>
      <c r="G45" s="25"/>
      <c r="H45" s="25"/>
      <c r="I45" s="76"/>
      <c r="J45" s="13"/>
      <c r="K45" s="30"/>
      <c r="L45" s="31"/>
      <c r="M45" s="31"/>
      <c r="N45" s="36"/>
      <c r="O45" s="36"/>
      <c r="P45" s="25"/>
      <c r="Q45" s="30"/>
      <c r="R45" s="36"/>
      <c r="S45" s="36"/>
      <c r="T45" s="36"/>
      <c r="U45" s="57"/>
    </row>
    <row r="46" spans="1:21" x14ac:dyDescent="0.25">
      <c r="A46" s="2"/>
      <c r="B46" s="38" t="s">
        <v>51</v>
      </c>
      <c r="C46" s="60"/>
      <c r="D46" s="25"/>
      <c r="E46" s="25"/>
      <c r="F46" s="80"/>
      <c r="G46" s="25"/>
      <c r="H46" s="25"/>
      <c r="I46" s="81"/>
      <c r="J46" s="13"/>
      <c r="K46" s="30"/>
      <c r="L46" s="31"/>
      <c r="M46" s="31"/>
      <c r="N46" s="36"/>
      <c r="O46" s="36"/>
      <c r="P46" s="25"/>
      <c r="Q46" s="30"/>
      <c r="R46" s="36"/>
      <c r="S46" s="36"/>
      <c r="T46" s="36"/>
      <c r="U46" s="57"/>
    </row>
    <row r="47" spans="1:21" x14ac:dyDescent="0.25">
      <c r="A47" s="2"/>
      <c r="B47" s="38" t="s">
        <v>52</v>
      </c>
      <c r="C47" s="60"/>
      <c r="D47" s="25"/>
      <c r="E47" s="25"/>
      <c r="F47" s="30"/>
      <c r="G47" s="25"/>
      <c r="H47" s="25"/>
      <c r="I47" s="81"/>
      <c r="J47" s="13"/>
      <c r="K47" s="30"/>
      <c r="L47" s="31"/>
      <c r="M47" s="31"/>
      <c r="N47" s="36"/>
      <c r="O47" s="36"/>
      <c r="P47" s="25"/>
      <c r="Q47" s="30"/>
      <c r="R47" s="36"/>
      <c r="S47" s="36"/>
      <c r="T47" s="36"/>
      <c r="U47" s="57"/>
    </row>
    <row r="48" spans="1:21" x14ac:dyDescent="0.25">
      <c r="A48" s="2"/>
      <c r="B48" s="23" t="s">
        <v>27</v>
      </c>
      <c r="C48" s="60"/>
      <c r="D48" s="25">
        <v>2</v>
      </c>
      <c r="E48" s="25">
        <v>2</v>
      </c>
      <c r="F48" s="30">
        <f t="shared" ref="F48:F49" si="24">(E48/D48)</f>
        <v>1</v>
      </c>
      <c r="G48" s="25">
        <v>1</v>
      </c>
      <c r="H48" s="25">
        <v>1</v>
      </c>
      <c r="I48" s="72">
        <f t="shared" ref="I48:I49" si="25">(H48/G48)</f>
        <v>1</v>
      </c>
      <c r="J48" s="13">
        <f t="shared" ref="J48:J49" si="26">(D48-G48)</f>
        <v>1</v>
      </c>
      <c r="K48" s="30">
        <f t="shared" ref="K48:K49" si="27">(J48/G48)</f>
        <v>1</v>
      </c>
      <c r="L48" s="31">
        <v>1.1792452830188679E-3</v>
      </c>
      <c r="M48" s="31">
        <v>9.99000999000999E-4</v>
      </c>
      <c r="N48" s="36">
        <v>16</v>
      </c>
      <c r="O48" s="36">
        <v>16</v>
      </c>
      <c r="P48" s="25">
        <f t="shared" ref="P48:P49" si="28">(E48-H48)</f>
        <v>1</v>
      </c>
      <c r="Q48" s="30">
        <f t="shared" ref="Q48:Q49" si="29">(P48/H48)</f>
        <v>1</v>
      </c>
      <c r="R48" s="31">
        <v>2.1459227467811159E-3</v>
      </c>
      <c r="S48" s="31">
        <v>1.440922190201729E-3</v>
      </c>
      <c r="T48" s="36">
        <v>16</v>
      </c>
      <c r="U48" s="57">
        <v>16</v>
      </c>
    </row>
    <row r="49" spans="1:23" x14ac:dyDescent="0.25">
      <c r="A49" s="2"/>
      <c r="B49" s="23" t="s">
        <v>28</v>
      </c>
      <c r="C49" s="60"/>
      <c r="D49" s="25">
        <v>7</v>
      </c>
      <c r="E49" s="25">
        <v>7</v>
      </c>
      <c r="F49" s="30">
        <f t="shared" si="24"/>
        <v>1</v>
      </c>
      <c r="G49" s="25">
        <v>4</v>
      </c>
      <c r="H49" s="25">
        <v>4</v>
      </c>
      <c r="I49" s="72">
        <f t="shared" si="25"/>
        <v>1</v>
      </c>
      <c r="J49" s="13">
        <f t="shared" si="26"/>
        <v>3</v>
      </c>
      <c r="K49" s="30">
        <f t="shared" si="27"/>
        <v>0.75</v>
      </c>
      <c r="L49" s="31">
        <v>4.1273584905660377E-3</v>
      </c>
      <c r="M49" s="31">
        <v>3.996003996003996E-3</v>
      </c>
      <c r="N49" s="36">
        <v>15</v>
      </c>
      <c r="O49" s="36">
        <v>14</v>
      </c>
      <c r="P49" s="25">
        <f t="shared" si="28"/>
        <v>3</v>
      </c>
      <c r="Q49" s="30">
        <f t="shared" si="29"/>
        <v>0.75</v>
      </c>
      <c r="R49" s="31">
        <v>7.5107296137339056E-3</v>
      </c>
      <c r="S49" s="31">
        <v>5.763688760806916E-3</v>
      </c>
      <c r="T49" s="36">
        <v>15</v>
      </c>
      <c r="U49" s="57">
        <v>14</v>
      </c>
    </row>
    <row r="50" spans="1:23" x14ac:dyDescent="0.25">
      <c r="A50" s="2"/>
      <c r="B50" s="23"/>
      <c r="C50" s="60"/>
      <c r="D50" s="25"/>
      <c r="E50" s="25"/>
      <c r="F50" s="80"/>
      <c r="G50" s="25"/>
      <c r="H50" s="25"/>
      <c r="I50" s="76"/>
      <c r="J50" s="24"/>
      <c r="K50" s="27"/>
      <c r="L50" s="36"/>
      <c r="M50" s="28"/>
      <c r="N50" s="36"/>
      <c r="O50" s="36"/>
      <c r="P50" s="30"/>
      <c r="Q50" s="30"/>
      <c r="R50" s="36"/>
      <c r="S50" s="36"/>
      <c r="T50" s="36"/>
      <c r="U50" s="57"/>
    </row>
    <row r="51" spans="1:23" x14ac:dyDescent="0.25">
      <c r="A51" s="2"/>
      <c r="B51" s="11" t="s">
        <v>37</v>
      </c>
      <c r="C51" s="60"/>
      <c r="D51" s="25"/>
      <c r="E51" s="25"/>
      <c r="F51" s="30"/>
      <c r="G51" s="25"/>
      <c r="H51" s="25"/>
      <c r="I51" s="79"/>
      <c r="J51" s="24"/>
      <c r="K51" s="27"/>
      <c r="L51" s="36"/>
      <c r="M51" s="28"/>
      <c r="N51" s="36"/>
      <c r="O51" s="36"/>
      <c r="P51" s="27"/>
      <c r="Q51" s="27"/>
      <c r="R51" s="36"/>
      <c r="S51" s="36"/>
      <c r="T51" s="36"/>
      <c r="U51" s="57"/>
    </row>
    <row r="52" spans="1:23" x14ac:dyDescent="0.25">
      <c r="A52" s="2"/>
      <c r="B52" s="23" t="s">
        <v>41</v>
      </c>
      <c r="C52" s="60"/>
      <c r="D52" s="25"/>
      <c r="E52" s="25"/>
      <c r="F52" s="30"/>
      <c r="G52" s="25"/>
      <c r="H52" s="25"/>
      <c r="I52" s="76"/>
      <c r="J52" s="52"/>
      <c r="K52" s="30"/>
      <c r="L52" s="36"/>
      <c r="M52" s="28"/>
      <c r="N52" s="36"/>
      <c r="O52" s="36"/>
      <c r="P52" s="32"/>
      <c r="Q52" s="30"/>
      <c r="R52" s="36"/>
      <c r="S52" s="36"/>
      <c r="T52" s="36"/>
      <c r="U52" s="57"/>
    </row>
    <row r="53" spans="1:23" x14ac:dyDescent="0.25">
      <c r="A53" s="2"/>
      <c r="B53" s="38" t="s">
        <v>53</v>
      </c>
      <c r="C53" s="60"/>
      <c r="D53" s="25"/>
      <c r="E53" s="25"/>
      <c r="F53" s="30"/>
      <c r="G53" s="25"/>
      <c r="H53" s="25"/>
      <c r="I53" s="81"/>
      <c r="J53" s="13"/>
      <c r="K53" s="30"/>
      <c r="L53" s="36"/>
      <c r="M53" s="31"/>
      <c r="N53" s="36"/>
      <c r="O53" s="36"/>
      <c r="P53" s="25"/>
      <c r="Q53" s="30"/>
      <c r="R53" s="36"/>
      <c r="S53" s="36"/>
      <c r="T53" s="36"/>
      <c r="U53" s="57"/>
    </row>
    <row r="54" spans="1:23" x14ac:dyDescent="0.25">
      <c r="A54" s="2"/>
      <c r="B54" s="38" t="s">
        <v>54</v>
      </c>
      <c r="C54" s="60"/>
      <c r="D54" s="25"/>
      <c r="E54" s="25"/>
      <c r="F54" s="27"/>
      <c r="G54" s="25"/>
      <c r="H54" s="25"/>
      <c r="I54" s="81"/>
      <c r="J54" s="13"/>
      <c r="K54" s="30"/>
      <c r="L54" s="36"/>
      <c r="M54" s="31"/>
      <c r="N54" s="36"/>
      <c r="O54" s="36"/>
      <c r="P54" s="25"/>
      <c r="Q54" s="30"/>
      <c r="R54" s="36"/>
      <c r="S54" s="36"/>
      <c r="T54" s="36"/>
      <c r="U54" s="57"/>
    </row>
    <row r="55" spans="1:23" x14ac:dyDescent="0.25">
      <c r="A55" s="2"/>
      <c r="B55" s="23" t="s">
        <v>29</v>
      </c>
      <c r="C55" s="60"/>
      <c r="D55" s="25">
        <v>14</v>
      </c>
      <c r="E55" s="25">
        <v>14</v>
      </c>
      <c r="F55" s="30">
        <f>(E55/D55)</f>
        <v>1</v>
      </c>
      <c r="G55" s="25">
        <v>1</v>
      </c>
      <c r="H55" s="25">
        <v>1</v>
      </c>
      <c r="I55" s="72">
        <f>(H55/G55)</f>
        <v>1</v>
      </c>
      <c r="J55" s="13">
        <f>(D55-G55)</f>
        <v>13</v>
      </c>
      <c r="K55" s="30">
        <f>(J55/G55)</f>
        <v>13</v>
      </c>
      <c r="L55" s="31">
        <v>8.2547169811320754E-3</v>
      </c>
      <c r="M55" s="31">
        <v>9.99000999000999E-4</v>
      </c>
      <c r="N55" s="36">
        <v>12</v>
      </c>
      <c r="O55" s="36">
        <v>16</v>
      </c>
      <c r="P55" s="25">
        <f>(E55-H55)</f>
        <v>13</v>
      </c>
      <c r="Q55" s="30">
        <f>(P55/H55)</f>
        <v>13</v>
      </c>
      <c r="R55" s="31">
        <v>1.5021459227467811E-2</v>
      </c>
      <c r="S55" s="31">
        <v>1.440922190201729E-3</v>
      </c>
      <c r="T55" s="36">
        <v>12</v>
      </c>
      <c r="U55" s="57">
        <v>16</v>
      </c>
    </row>
    <row r="56" spans="1:23" x14ac:dyDescent="0.25">
      <c r="A56" s="2"/>
      <c r="B56" s="23" t="s">
        <v>42</v>
      </c>
      <c r="C56" s="60"/>
      <c r="D56" s="25"/>
      <c r="E56" s="25"/>
      <c r="F56" s="30"/>
      <c r="G56" s="25"/>
      <c r="H56" s="25"/>
      <c r="I56" s="76"/>
      <c r="J56" s="52"/>
      <c r="K56" s="30"/>
      <c r="L56" s="31"/>
      <c r="M56" s="28"/>
      <c r="N56" s="36"/>
      <c r="O56" s="36"/>
      <c r="P56" s="32"/>
      <c r="Q56" s="30"/>
      <c r="R56" s="36"/>
      <c r="S56" s="36"/>
      <c r="T56" s="36"/>
      <c r="U56" s="57"/>
    </row>
    <row r="57" spans="1:23" x14ac:dyDescent="0.25">
      <c r="A57" s="2"/>
      <c r="B57" s="38" t="s">
        <v>55</v>
      </c>
      <c r="C57" s="60"/>
      <c r="D57" s="25">
        <v>0</v>
      </c>
      <c r="E57" s="25">
        <v>0</v>
      </c>
      <c r="F57" s="82"/>
      <c r="G57" s="25">
        <v>0</v>
      </c>
      <c r="H57" s="25">
        <v>0</v>
      </c>
      <c r="I57" s="72"/>
      <c r="J57" s="13"/>
      <c r="K57" s="30"/>
      <c r="L57" s="31">
        <v>0</v>
      </c>
      <c r="M57" s="31">
        <v>0</v>
      </c>
      <c r="N57" s="36"/>
      <c r="O57" s="36"/>
      <c r="P57" s="25"/>
      <c r="Q57" s="30"/>
      <c r="R57" s="31">
        <v>0</v>
      </c>
      <c r="S57" s="31">
        <v>0</v>
      </c>
      <c r="T57" s="36"/>
      <c r="U57" s="57"/>
    </row>
    <row r="58" spans="1:23" x14ac:dyDescent="0.25">
      <c r="A58" s="2"/>
      <c r="B58" s="38" t="s">
        <v>56</v>
      </c>
      <c r="C58" s="60"/>
      <c r="D58" s="25"/>
      <c r="E58" s="25"/>
      <c r="F58" s="27"/>
      <c r="G58" s="25"/>
      <c r="H58" s="25"/>
      <c r="I58" s="81"/>
      <c r="J58" s="13"/>
      <c r="K58" s="30"/>
      <c r="L58" s="31"/>
      <c r="M58" s="31"/>
      <c r="N58" s="36"/>
      <c r="O58" s="36"/>
      <c r="P58" s="25"/>
      <c r="Q58" s="30"/>
      <c r="R58" s="36"/>
      <c r="S58" s="36"/>
      <c r="T58" s="36"/>
      <c r="U58" s="57"/>
    </row>
    <row r="59" spans="1:23" x14ac:dyDescent="0.25">
      <c r="A59" s="2"/>
      <c r="B59" s="23" t="s">
        <v>30</v>
      </c>
      <c r="C59" s="60"/>
      <c r="D59" s="25">
        <v>91</v>
      </c>
      <c r="E59" s="25">
        <v>25</v>
      </c>
      <c r="F59" s="30">
        <f>(E59/D59)</f>
        <v>0.27472527472527475</v>
      </c>
      <c r="G59" s="25">
        <v>2</v>
      </c>
      <c r="H59" s="25">
        <v>2</v>
      </c>
      <c r="I59" s="72">
        <f>(H59/G59)</f>
        <v>1</v>
      </c>
      <c r="J59" s="13">
        <f>(D59-G59)</f>
        <v>89</v>
      </c>
      <c r="K59" s="30">
        <f>(J59/G59)</f>
        <v>44.5</v>
      </c>
      <c r="L59" s="31">
        <v>5.3655660377358493E-2</v>
      </c>
      <c r="M59" s="31">
        <v>1.998001998001998E-3</v>
      </c>
      <c r="N59" s="36">
        <v>6</v>
      </c>
      <c r="O59" s="36">
        <v>15</v>
      </c>
      <c r="P59" s="25">
        <f>(E59-H59)</f>
        <v>23</v>
      </c>
      <c r="Q59" s="30">
        <f>(P59/H59)</f>
        <v>11.5</v>
      </c>
      <c r="R59" s="31">
        <v>2.6824034334763949E-2</v>
      </c>
      <c r="S59" s="31">
        <v>2.881844380403458E-3</v>
      </c>
      <c r="T59" s="36">
        <v>10</v>
      </c>
      <c r="U59" s="57">
        <v>15</v>
      </c>
    </row>
    <row r="60" spans="1:23" x14ac:dyDescent="0.25">
      <c r="A60" s="2"/>
      <c r="B60" s="23" t="s">
        <v>43</v>
      </c>
      <c r="C60" s="60"/>
      <c r="D60" s="25"/>
      <c r="E60" s="25"/>
      <c r="F60" s="30"/>
      <c r="G60" s="25"/>
      <c r="H60" s="25"/>
      <c r="I60" s="76"/>
      <c r="J60" s="52"/>
      <c r="K60" s="30"/>
      <c r="L60" s="31"/>
      <c r="M60" s="28"/>
      <c r="N60" s="36"/>
      <c r="O60" s="36"/>
      <c r="P60" s="25"/>
      <c r="Q60" s="30"/>
      <c r="R60" s="36"/>
      <c r="S60" s="36"/>
      <c r="T60" s="36"/>
      <c r="U60" s="57"/>
    </row>
    <row r="61" spans="1:23" x14ac:dyDescent="0.25">
      <c r="A61" s="2"/>
      <c r="B61" s="38" t="s">
        <v>57</v>
      </c>
      <c r="C61" s="60"/>
      <c r="D61" s="25">
        <v>5</v>
      </c>
      <c r="E61" s="25">
        <v>5</v>
      </c>
      <c r="F61" s="30">
        <f>(E61/D61)</f>
        <v>1</v>
      </c>
      <c r="G61" s="25">
        <v>0</v>
      </c>
      <c r="H61" s="25">
        <v>0</v>
      </c>
      <c r="I61" s="72"/>
      <c r="J61" s="13"/>
      <c r="K61" s="30"/>
      <c r="L61" s="31">
        <v>2.94811320754717E-3</v>
      </c>
      <c r="M61" s="31">
        <v>0</v>
      </c>
      <c r="N61" s="36"/>
      <c r="O61" s="36"/>
      <c r="P61" s="25"/>
      <c r="Q61" s="30"/>
      <c r="R61" s="31">
        <v>5.3648068669527897E-3</v>
      </c>
      <c r="S61" s="31">
        <v>0</v>
      </c>
      <c r="T61" s="36"/>
      <c r="U61" s="57"/>
    </row>
    <row r="62" spans="1:23" x14ac:dyDescent="0.25">
      <c r="A62" s="2"/>
      <c r="B62" s="39"/>
      <c r="C62" s="60"/>
      <c r="D62" s="25"/>
      <c r="E62" s="25"/>
      <c r="F62" s="30"/>
      <c r="G62" s="25"/>
      <c r="H62" s="25"/>
      <c r="I62" s="79"/>
      <c r="J62" s="13"/>
      <c r="K62" s="30"/>
      <c r="L62" s="31"/>
      <c r="M62" s="31"/>
      <c r="N62" s="36"/>
      <c r="O62" s="36"/>
      <c r="P62" s="25"/>
      <c r="Q62" s="30"/>
      <c r="R62" s="36"/>
      <c r="S62" s="36"/>
      <c r="T62" s="36"/>
      <c r="U62" s="57"/>
    </row>
    <row r="63" spans="1:23" x14ac:dyDescent="0.25">
      <c r="A63" s="2"/>
      <c r="B63" s="11" t="s">
        <v>38</v>
      </c>
      <c r="C63" s="60"/>
      <c r="D63" s="25"/>
      <c r="E63" s="25"/>
      <c r="F63" s="27"/>
      <c r="G63" s="25"/>
      <c r="H63" s="25"/>
      <c r="I63" s="76"/>
      <c r="J63" s="24"/>
      <c r="K63" s="27"/>
      <c r="L63" s="27"/>
      <c r="M63" s="27"/>
      <c r="N63" s="36"/>
      <c r="O63" s="36"/>
      <c r="P63" s="27"/>
      <c r="Q63" s="27"/>
      <c r="R63" s="36"/>
      <c r="S63" s="36"/>
      <c r="T63" s="36"/>
      <c r="U63" s="57"/>
    </row>
    <row r="64" spans="1:23" x14ac:dyDescent="0.25">
      <c r="A64" s="2"/>
      <c r="B64" s="23" t="s">
        <v>44</v>
      </c>
      <c r="C64" s="60"/>
      <c r="D64" s="25"/>
      <c r="E64" s="25"/>
      <c r="F64" s="83"/>
      <c r="G64" s="25"/>
      <c r="H64" s="25"/>
      <c r="I64" s="72"/>
      <c r="J64" s="13"/>
      <c r="K64" s="30"/>
      <c r="L64" s="31"/>
      <c r="M64" s="27"/>
      <c r="N64" s="36"/>
      <c r="O64" s="36"/>
      <c r="P64" s="25"/>
      <c r="Q64" s="30"/>
      <c r="R64" s="36"/>
      <c r="S64" s="36"/>
      <c r="T64" s="36"/>
      <c r="U64" s="57"/>
      <c r="V64" s="40"/>
      <c r="W64" s="40"/>
    </row>
    <row r="65" spans="1:23" x14ac:dyDescent="0.25">
      <c r="A65" s="2"/>
      <c r="B65" s="23" t="s">
        <v>58</v>
      </c>
      <c r="C65" s="60"/>
      <c r="D65" s="25">
        <v>0</v>
      </c>
      <c r="E65" s="25">
        <v>0</v>
      </c>
      <c r="F65" s="82"/>
      <c r="G65" s="25">
        <v>0</v>
      </c>
      <c r="H65" s="25">
        <v>0</v>
      </c>
      <c r="I65" s="72"/>
      <c r="J65" s="13"/>
      <c r="K65" s="30"/>
      <c r="L65" s="31">
        <v>0</v>
      </c>
      <c r="M65" s="31">
        <v>0</v>
      </c>
      <c r="N65" s="36"/>
      <c r="O65" s="36"/>
      <c r="P65" s="25"/>
      <c r="Q65" s="30"/>
      <c r="R65" s="31">
        <v>0</v>
      </c>
      <c r="S65" s="31">
        <v>0</v>
      </c>
      <c r="T65" s="36">
        <v>18</v>
      </c>
      <c r="U65" s="57"/>
      <c r="V65" s="40"/>
      <c r="W65" s="40"/>
    </row>
    <row r="66" spans="1:23" x14ac:dyDescent="0.25">
      <c r="A66" s="2"/>
      <c r="B66" s="23" t="s">
        <v>31</v>
      </c>
      <c r="C66" s="60"/>
      <c r="D66" s="25">
        <v>21</v>
      </c>
      <c r="E66" s="25">
        <v>21</v>
      </c>
      <c r="F66" s="30">
        <f>(E66/D66)</f>
        <v>1</v>
      </c>
      <c r="G66" s="25">
        <v>12</v>
      </c>
      <c r="H66" s="25">
        <v>10</v>
      </c>
      <c r="I66" s="72">
        <f>(H66/G66)</f>
        <v>0.83333333333333337</v>
      </c>
      <c r="J66" s="13">
        <f>(D66-G66)</f>
        <v>9</v>
      </c>
      <c r="K66" s="30">
        <f>(J66/G66)</f>
        <v>0.75</v>
      </c>
      <c r="L66" s="31">
        <v>1.2382075471698114E-2</v>
      </c>
      <c r="M66" s="31">
        <v>1.1988011988011988E-2</v>
      </c>
      <c r="N66" s="36">
        <v>11</v>
      </c>
      <c r="O66" s="36">
        <v>12</v>
      </c>
      <c r="P66" s="25">
        <f>(E66-H66)</f>
        <v>11</v>
      </c>
      <c r="Q66" s="30">
        <f>(P66/H66)</f>
        <v>1.1000000000000001</v>
      </c>
      <c r="R66" s="31">
        <v>2.2532188841201718E-2</v>
      </c>
      <c r="S66" s="31">
        <v>1.4409221902017291E-2</v>
      </c>
      <c r="T66" s="36">
        <v>11</v>
      </c>
      <c r="U66" s="57">
        <v>13</v>
      </c>
      <c r="V66" s="2"/>
      <c r="W66" s="2"/>
    </row>
    <row r="67" spans="1:23" x14ac:dyDescent="0.25">
      <c r="A67" s="2"/>
      <c r="B67" s="23" t="s">
        <v>59</v>
      </c>
      <c r="C67" s="60"/>
      <c r="D67" s="25"/>
      <c r="E67" s="25"/>
      <c r="F67" s="80"/>
      <c r="G67" s="25"/>
      <c r="H67" s="25"/>
      <c r="I67" s="72"/>
      <c r="J67" s="13"/>
      <c r="K67" s="30"/>
      <c r="L67" s="31"/>
      <c r="M67" s="31"/>
      <c r="N67" s="36"/>
      <c r="O67" s="36"/>
      <c r="P67" s="25"/>
      <c r="Q67" s="30"/>
      <c r="R67" s="36"/>
      <c r="S67" s="36"/>
      <c r="T67" s="36"/>
      <c r="U67" s="57"/>
      <c r="V67" s="2"/>
      <c r="W67" s="2"/>
    </row>
    <row r="68" spans="1:23" x14ac:dyDescent="0.25">
      <c r="A68" s="2"/>
      <c r="B68" s="38" t="s">
        <v>60</v>
      </c>
      <c r="C68" s="60"/>
      <c r="D68" s="25">
        <v>5</v>
      </c>
      <c r="E68" s="25">
        <v>5</v>
      </c>
      <c r="F68" s="30">
        <f>(E68/D68)</f>
        <v>1</v>
      </c>
      <c r="G68" s="25">
        <v>6</v>
      </c>
      <c r="H68" s="25">
        <v>6</v>
      </c>
      <c r="I68" s="72">
        <f>(H68/G68)</f>
        <v>1</v>
      </c>
      <c r="J68" s="13">
        <f>(D68-G68)</f>
        <v>-1</v>
      </c>
      <c r="K68" s="30">
        <f>(J68/G68)</f>
        <v>-0.16666666666666666</v>
      </c>
      <c r="L68" s="31">
        <v>2.94811320754717E-3</v>
      </c>
      <c r="M68" s="31">
        <v>5.994005994005994E-3</v>
      </c>
      <c r="N68" s="36"/>
      <c r="O68" s="36"/>
      <c r="P68" s="25">
        <f>(E68-H68)</f>
        <v>-1</v>
      </c>
      <c r="Q68" s="30">
        <f>(P68/H68)</f>
        <v>-0.16666666666666666</v>
      </c>
      <c r="R68" s="31">
        <v>5.3648068669527897E-3</v>
      </c>
      <c r="S68" s="31">
        <v>8.6455331412103754E-3</v>
      </c>
      <c r="T68" s="36"/>
      <c r="U68" s="57"/>
      <c r="V68" s="2"/>
      <c r="W68" s="2"/>
    </row>
    <row r="69" spans="1:23" ht="16.5" thickBot="1" x14ac:dyDescent="0.3">
      <c r="A69" s="2"/>
      <c r="B69" s="61"/>
      <c r="C69" s="62"/>
      <c r="D69" s="41"/>
      <c r="E69" s="41"/>
      <c r="F69" s="84"/>
      <c r="G69" s="41"/>
      <c r="H69" s="41"/>
      <c r="I69" s="85"/>
      <c r="J69" s="63"/>
      <c r="K69" s="84"/>
      <c r="L69" s="105"/>
      <c r="M69" s="105"/>
      <c r="N69" s="106"/>
      <c r="O69" s="106"/>
      <c r="P69" s="41"/>
      <c r="Q69" s="84"/>
      <c r="R69" s="105"/>
      <c r="S69" s="105"/>
      <c r="T69" s="106"/>
      <c r="U69" s="64"/>
      <c r="V69" s="2"/>
      <c r="W69" s="2"/>
    </row>
    <row r="70" spans="1:23" ht="16.5" thickTop="1" x14ac:dyDescent="0.25">
      <c r="A70" s="2"/>
      <c r="B70" s="46"/>
      <c r="C70" s="4"/>
      <c r="D70" s="53"/>
      <c r="E70" s="44"/>
      <c r="F70" s="2"/>
      <c r="H70" s="2"/>
      <c r="I70" s="51"/>
      <c r="J70" s="51"/>
      <c r="K70" s="2"/>
      <c r="L70" s="2"/>
      <c r="M70" s="2"/>
      <c r="N70" s="2"/>
      <c r="O70" s="2"/>
      <c r="P70" s="46"/>
      <c r="Q70" s="2"/>
      <c r="R70" s="2"/>
      <c r="S70" s="2"/>
      <c r="T70" s="2"/>
      <c r="U70" s="2"/>
      <c r="V70" s="2"/>
      <c r="W70" s="2"/>
    </row>
    <row r="71" spans="1:23" x14ac:dyDescent="0.25">
      <c r="A71" s="2"/>
      <c r="B71" s="42" t="s">
        <v>72</v>
      </c>
      <c r="C71" s="44"/>
      <c r="D71" s="53"/>
      <c r="F71" s="2"/>
      <c r="G71" s="51"/>
      <c r="H71" s="51"/>
      <c r="I71" s="2"/>
      <c r="J71" s="2"/>
      <c r="K71" s="2"/>
      <c r="L71" s="2"/>
      <c r="M71" s="2"/>
      <c r="N71" s="46"/>
      <c r="O71" s="2"/>
      <c r="P71" s="2"/>
      <c r="Q71" s="2"/>
      <c r="R71" s="2"/>
      <c r="S71" s="2"/>
      <c r="T71" s="47"/>
      <c r="U71" s="44"/>
      <c r="V71" s="2"/>
      <c r="W71" s="2"/>
    </row>
    <row r="72" spans="1:23" x14ac:dyDescent="0.25">
      <c r="B72" s="42" t="s">
        <v>32</v>
      </c>
      <c r="C72" s="44"/>
      <c r="D72" s="53"/>
      <c r="F72" s="2"/>
      <c r="G72" s="51"/>
      <c r="H72" s="51"/>
      <c r="I72" s="2"/>
      <c r="J72" s="2"/>
      <c r="K72" s="2"/>
      <c r="L72" s="2"/>
      <c r="M72" s="2"/>
      <c r="N72" s="46"/>
      <c r="O72" s="2"/>
      <c r="P72" s="2"/>
      <c r="Q72" s="2"/>
      <c r="R72" s="2"/>
      <c r="S72" s="2"/>
      <c r="T72" s="47"/>
      <c r="U72" s="44"/>
    </row>
    <row r="73" spans="1:23" x14ac:dyDescent="0.25">
      <c r="B73" s="43" t="s">
        <v>33</v>
      </c>
      <c r="C73" s="44"/>
      <c r="D73" s="53"/>
      <c r="F73" s="2"/>
      <c r="G73" s="51"/>
      <c r="H73" s="51"/>
      <c r="I73" s="2"/>
      <c r="J73" s="2"/>
      <c r="K73" s="2"/>
      <c r="L73" s="2"/>
      <c r="M73" s="2"/>
      <c r="N73" s="46"/>
      <c r="O73" s="2"/>
      <c r="P73" s="2"/>
      <c r="Q73" s="2"/>
      <c r="R73" s="2"/>
      <c r="S73" s="2"/>
      <c r="T73" s="47"/>
      <c r="U73" s="44"/>
    </row>
    <row r="74" spans="1:23" x14ac:dyDescent="0.25">
      <c r="B74" s="43" t="s">
        <v>34</v>
      </c>
      <c r="C74" s="44"/>
      <c r="D74" s="53"/>
      <c r="F74" s="2"/>
      <c r="G74" s="51"/>
      <c r="H74" s="51"/>
      <c r="I74" s="2"/>
      <c r="J74" s="2"/>
      <c r="K74" s="2"/>
      <c r="L74" s="2"/>
      <c r="M74" s="2"/>
      <c r="N74" s="46"/>
      <c r="O74" s="2"/>
      <c r="P74" s="2"/>
      <c r="Q74" s="2"/>
      <c r="R74" s="2"/>
      <c r="S74" s="2"/>
      <c r="T74" s="47"/>
      <c r="U74" s="44"/>
    </row>
    <row r="75" spans="1:23" x14ac:dyDescent="0.25">
      <c r="B75" s="43" t="s">
        <v>35</v>
      </c>
      <c r="C75" s="44"/>
      <c r="D75" s="53"/>
      <c r="F75" s="2"/>
      <c r="G75" s="51"/>
      <c r="H75" s="51"/>
      <c r="I75" s="2"/>
      <c r="J75" s="2"/>
      <c r="K75" s="2"/>
      <c r="L75" s="2"/>
      <c r="M75" s="2"/>
      <c r="N75" s="46"/>
      <c r="O75" s="2"/>
      <c r="P75" s="2"/>
      <c r="Q75" s="2"/>
      <c r="R75" s="2"/>
      <c r="S75" s="2"/>
      <c r="T75" s="47"/>
      <c r="U75" s="44"/>
    </row>
    <row r="76" spans="1:23" x14ac:dyDescent="0.25">
      <c r="B76" s="43" t="s">
        <v>45</v>
      </c>
      <c r="C76" s="44"/>
      <c r="D76" s="53"/>
      <c r="F76" s="2"/>
      <c r="G76" s="51"/>
      <c r="H76" s="51"/>
      <c r="I76" s="2"/>
      <c r="J76" s="2"/>
      <c r="K76" s="2"/>
      <c r="L76" s="2"/>
      <c r="M76" s="2"/>
      <c r="N76" s="46"/>
      <c r="O76" s="2"/>
      <c r="P76" s="2"/>
      <c r="Q76" s="2"/>
      <c r="R76" s="2"/>
      <c r="S76" s="2"/>
      <c r="T76" s="47"/>
      <c r="U76" s="44"/>
    </row>
    <row r="77" spans="1:23" x14ac:dyDescent="0.25">
      <c r="B77" s="43" t="s">
        <v>46</v>
      </c>
      <c r="C77" s="44"/>
      <c r="D77" s="53"/>
      <c r="F77" s="2"/>
      <c r="G77" s="51"/>
      <c r="H77" s="51"/>
      <c r="I77" s="2"/>
      <c r="J77" s="2"/>
      <c r="K77" s="2"/>
      <c r="L77" s="2"/>
      <c r="M77" s="2"/>
      <c r="N77" s="46"/>
      <c r="O77" s="2"/>
      <c r="P77" s="2"/>
      <c r="Q77" s="2"/>
      <c r="R77" s="2"/>
      <c r="S77" s="2"/>
      <c r="T77" s="47"/>
      <c r="U77" s="44"/>
    </row>
    <row r="78" spans="1:23" x14ac:dyDescent="0.25">
      <c r="B78" s="43" t="s">
        <v>47</v>
      </c>
      <c r="C78" s="44"/>
      <c r="D78" s="53"/>
      <c r="F78" s="2"/>
      <c r="G78" s="51"/>
      <c r="H78" s="51"/>
      <c r="I78" s="2"/>
      <c r="J78" s="2"/>
      <c r="K78" s="2"/>
      <c r="L78" s="2"/>
      <c r="M78" s="2"/>
      <c r="N78" s="46"/>
      <c r="O78" s="2"/>
      <c r="P78" s="2"/>
      <c r="Q78" s="2"/>
      <c r="R78" s="2"/>
      <c r="S78" s="2"/>
      <c r="T78" s="47"/>
      <c r="U78" s="44"/>
    </row>
    <row r="79" spans="1:23" x14ac:dyDescent="0.25">
      <c r="B79" s="2" t="s">
        <v>48</v>
      </c>
      <c r="C79" s="44"/>
      <c r="D79" s="53"/>
      <c r="F79" s="2"/>
      <c r="G79" s="51"/>
      <c r="I79" s="42"/>
      <c r="J79" s="54"/>
      <c r="M79" s="2"/>
      <c r="N79" s="46"/>
      <c r="O79" s="2"/>
      <c r="P79" s="2"/>
      <c r="Q79" s="2"/>
      <c r="R79" s="2"/>
      <c r="S79" s="2"/>
      <c r="T79" s="47"/>
      <c r="U79" s="44"/>
    </row>
    <row r="80" spans="1:23" x14ac:dyDescent="0.25">
      <c r="B80" s="2" t="s">
        <v>49</v>
      </c>
      <c r="C80" s="44"/>
      <c r="D80" s="53"/>
      <c r="F80" s="2"/>
      <c r="G80" s="51"/>
      <c r="I80" s="49"/>
      <c r="J80" s="55"/>
      <c r="M80" s="2"/>
      <c r="N80" s="46"/>
      <c r="P80" s="2"/>
      <c r="Q80" s="2"/>
      <c r="R80" s="2"/>
      <c r="S80" s="2"/>
      <c r="T80" s="46"/>
      <c r="U80" s="44"/>
    </row>
    <row r="81" spans="2:21" x14ac:dyDescent="0.25">
      <c r="B81" s="2" t="s">
        <v>50</v>
      </c>
      <c r="C81" s="44"/>
      <c r="D81" s="53"/>
      <c r="F81" s="2"/>
      <c r="G81" s="51"/>
      <c r="I81" s="12"/>
      <c r="J81" s="2"/>
      <c r="M81" s="2"/>
      <c r="N81" s="56"/>
      <c r="P81" s="2"/>
      <c r="Q81" s="2"/>
      <c r="R81" s="2"/>
      <c r="S81" s="2"/>
      <c r="T81" s="46"/>
      <c r="U81" s="44"/>
    </row>
    <row r="82" spans="2:21" x14ac:dyDescent="0.25">
      <c r="B82" s="2"/>
      <c r="N82" s="44"/>
      <c r="T82" s="2"/>
    </row>
    <row r="83" spans="2:21" x14ac:dyDescent="0.25">
      <c r="N83" s="44"/>
      <c r="T83" s="2"/>
    </row>
    <row r="84" spans="2:21" x14ac:dyDescent="0.25">
      <c r="N84" s="44"/>
      <c r="T84" s="2"/>
    </row>
    <row r="85" spans="2:21" x14ac:dyDescent="0.25">
      <c r="N85" s="44"/>
      <c r="T85" s="2"/>
    </row>
    <row r="86" spans="2:21" x14ac:dyDescent="0.25">
      <c r="N86" s="44"/>
      <c r="T86" s="2"/>
    </row>
    <row r="87" spans="2:21" x14ac:dyDescent="0.25">
      <c r="N87" s="44"/>
      <c r="T87" s="2"/>
    </row>
    <row r="88" spans="2:21" x14ac:dyDescent="0.25">
      <c r="N88" s="44"/>
      <c r="T88" s="2"/>
    </row>
    <row r="89" spans="2:21" x14ac:dyDescent="0.25">
      <c r="N89" s="44"/>
      <c r="T89" s="2"/>
    </row>
    <row r="90" spans="2:21" x14ac:dyDescent="0.25">
      <c r="N90" s="44"/>
      <c r="T90" s="2"/>
    </row>
    <row r="91" spans="2:21" x14ac:dyDescent="0.25">
      <c r="N91" s="44"/>
      <c r="T91" s="2"/>
    </row>
    <row r="92" spans="2:21" x14ac:dyDescent="0.25">
      <c r="N92" s="44"/>
      <c r="T92" s="2"/>
    </row>
    <row r="93" spans="2:21" x14ac:dyDescent="0.25">
      <c r="N93" s="44"/>
      <c r="T93" s="2"/>
    </row>
    <row r="94" spans="2:21" x14ac:dyDescent="0.25">
      <c r="N94" s="44"/>
      <c r="T94" s="2"/>
    </row>
    <row r="95" spans="2:21" x14ac:dyDescent="0.25">
      <c r="N95" s="44"/>
      <c r="T95" s="2"/>
    </row>
    <row r="96" spans="2:21" x14ac:dyDescent="0.25">
      <c r="N96" s="44"/>
      <c r="T96" s="2"/>
    </row>
    <row r="97" spans="14:20" x14ac:dyDescent="0.25">
      <c r="N97" s="44"/>
      <c r="T97" s="2"/>
    </row>
    <row r="98" spans="14:20" x14ac:dyDescent="0.25">
      <c r="N98" s="44"/>
      <c r="T98" s="2"/>
    </row>
    <row r="99" spans="14:20" x14ac:dyDescent="0.25">
      <c r="N99" s="44"/>
      <c r="T99" s="2"/>
    </row>
    <row r="100" spans="14:20" x14ac:dyDescent="0.25">
      <c r="N100" s="44"/>
      <c r="T100" s="2"/>
    </row>
    <row r="101" spans="14:20" x14ac:dyDescent="0.25">
      <c r="N101" s="44"/>
      <c r="T101" s="2"/>
    </row>
    <row r="102" spans="14:20" x14ac:dyDescent="0.25">
      <c r="N102" s="44"/>
      <c r="T102" s="2"/>
    </row>
    <row r="103" spans="14:20" x14ac:dyDescent="0.25">
      <c r="N103" s="44"/>
      <c r="T103" s="2"/>
    </row>
    <row r="104" spans="14:20" x14ac:dyDescent="0.25">
      <c r="N104" s="44"/>
      <c r="T104" s="2"/>
    </row>
    <row r="105" spans="14:20" x14ac:dyDescent="0.25">
      <c r="N105" s="44"/>
      <c r="T105" s="2"/>
    </row>
    <row r="106" spans="14:20" x14ac:dyDescent="0.25">
      <c r="N106" s="44"/>
      <c r="T106" s="2"/>
    </row>
    <row r="107" spans="14:20" x14ac:dyDescent="0.25">
      <c r="N107" s="44"/>
      <c r="T107" s="2"/>
    </row>
    <row r="108" spans="14:20" x14ac:dyDescent="0.25">
      <c r="N108" s="44"/>
      <c r="T108" s="2"/>
    </row>
    <row r="109" spans="14:20" x14ac:dyDescent="0.25">
      <c r="N109" s="44"/>
      <c r="T109" s="2"/>
    </row>
    <row r="110" spans="14:20" x14ac:dyDescent="0.25">
      <c r="N110" s="44"/>
      <c r="T110" s="2"/>
    </row>
    <row r="111" spans="14:20" x14ac:dyDescent="0.25">
      <c r="N111" s="44"/>
      <c r="T111" s="2"/>
    </row>
    <row r="112" spans="14:20" x14ac:dyDescent="0.25">
      <c r="N112" s="44"/>
      <c r="T112" s="2"/>
    </row>
    <row r="113" spans="14:20" x14ac:dyDescent="0.25">
      <c r="N113" s="44"/>
      <c r="T113" s="2"/>
    </row>
    <row r="114" spans="14:20" x14ac:dyDescent="0.25">
      <c r="N114" s="44"/>
      <c r="T114" s="2"/>
    </row>
    <row r="115" spans="14:20" x14ac:dyDescent="0.25">
      <c r="N115" s="44"/>
      <c r="T115" s="2"/>
    </row>
    <row r="116" spans="14:20" x14ac:dyDescent="0.25">
      <c r="N116" s="44"/>
      <c r="T116" s="2"/>
    </row>
    <row r="117" spans="14:20" x14ac:dyDescent="0.25">
      <c r="N117" s="44"/>
      <c r="T117" s="2"/>
    </row>
    <row r="118" spans="14:20" x14ac:dyDescent="0.25">
      <c r="N118" s="44"/>
      <c r="T118" s="2"/>
    </row>
    <row r="119" spans="14:20" x14ac:dyDescent="0.25">
      <c r="N119" s="44"/>
      <c r="T119" s="2"/>
    </row>
    <row r="120" spans="14:20" x14ac:dyDescent="0.25">
      <c r="N120" s="44"/>
      <c r="T120" s="2"/>
    </row>
    <row r="121" spans="14:20" x14ac:dyDescent="0.25">
      <c r="N121" s="44"/>
      <c r="T121" s="2"/>
    </row>
    <row r="122" spans="14:20" x14ac:dyDescent="0.25">
      <c r="N122" s="44"/>
      <c r="T122" s="2"/>
    </row>
    <row r="123" spans="14:20" x14ac:dyDescent="0.25">
      <c r="N123" s="44"/>
      <c r="T123" s="2"/>
    </row>
    <row r="124" spans="14:20" x14ac:dyDescent="0.25">
      <c r="N124" s="44"/>
      <c r="T124" s="2"/>
    </row>
    <row r="125" spans="14:20" x14ac:dyDescent="0.25">
      <c r="N125" s="44"/>
      <c r="T125" s="2"/>
    </row>
    <row r="126" spans="14:20" x14ac:dyDescent="0.25">
      <c r="N126" s="44"/>
      <c r="T126" s="2"/>
    </row>
    <row r="127" spans="14:20" x14ac:dyDescent="0.25">
      <c r="N127" s="44"/>
      <c r="T127" s="2"/>
    </row>
    <row r="128" spans="14:20" x14ac:dyDescent="0.25">
      <c r="N128" s="44"/>
      <c r="T128" s="2"/>
    </row>
    <row r="129" spans="14:20" x14ac:dyDescent="0.25">
      <c r="N129" s="44"/>
      <c r="T129" s="2"/>
    </row>
    <row r="130" spans="14:20" x14ac:dyDescent="0.25">
      <c r="N130" s="44"/>
      <c r="T130" s="2"/>
    </row>
    <row r="131" spans="14:20" x14ac:dyDescent="0.25">
      <c r="N131" s="44"/>
      <c r="T131" s="2"/>
    </row>
    <row r="132" spans="14:20" x14ac:dyDescent="0.25">
      <c r="N132" s="44"/>
      <c r="T132" s="2"/>
    </row>
    <row r="133" spans="14:20" x14ac:dyDescent="0.25">
      <c r="N133" s="44"/>
      <c r="T133" s="2"/>
    </row>
    <row r="134" spans="14:20" x14ac:dyDescent="0.25">
      <c r="N134" s="44"/>
      <c r="T134" s="2"/>
    </row>
    <row r="135" spans="14:20" x14ac:dyDescent="0.25">
      <c r="N135" s="44"/>
      <c r="T135" s="2"/>
    </row>
    <row r="136" spans="14:20" x14ac:dyDescent="0.25">
      <c r="N136" s="44"/>
      <c r="T136" s="2"/>
    </row>
    <row r="137" spans="14:20" x14ac:dyDescent="0.25">
      <c r="N137" s="44"/>
      <c r="T137" s="2"/>
    </row>
    <row r="138" spans="14:20" x14ac:dyDescent="0.25">
      <c r="N138" s="44"/>
      <c r="T138" s="2"/>
    </row>
    <row r="139" spans="14:20" x14ac:dyDescent="0.25">
      <c r="N139" s="44"/>
      <c r="T139" s="2"/>
    </row>
    <row r="140" spans="14:20" x14ac:dyDescent="0.25">
      <c r="N140" s="44"/>
      <c r="T140" s="2"/>
    </row>
    <row r="141" spans="14:20" x14ac:dyDescent="0.25">
      <c r="N141" s="44"/>
      <c r="T141" s="2"/>
    </row>
    <row r="142" spans="14:20" x14ac:dyDescent="0.25">
      <c r="N142" s="44"/>
      <c r="T142" s="2"/>
    </row>
    <row r="143" spans="14:20" x14ac:dyDescent="0.25">
      <c r="N143" s="44"/>
      <c r="T143" s="2"/>
    </row>
    <row r="144" spans="14:20" x14ac:dyDescent="0.25">
      <c r="N144" s="44"/>
      <c r="T144" s="2"/>
    </row>
    <row r="145" spans="14:20" x14ac:dyDescent="0.25">
      <c r="N145" s="44"/>
      <c r="T145" s="2"/>
    </row>
    <row r="146" spans="14:20" x14ac:dyDescent="0.25">
      <c r="N146" s="44"/>
      <c r="T146" s="2"/>
    </row>
    <row r="147" spans="14:20" x14ac:dyDescent="0.25">
      <c r="N147" s="44"/>
      <c r="T147" s="2"/>
    </row>
    <row r="148" spans="14:20" x14ac:dyDescent="0.25">
      <c r="N148" s="44"/>
      <c r="T148" s="2"/>
    </row>
    <row r="149" spans="14:20" x14ac:dyDescent="0.25">
      <c r="N149" s="44"/>
      <c r="T149" s="2"/>
    </row>
    <row r="150" spans="14:20" x14ac:dyDescent="0.25">
      <c r="N150" s="44"/>
      <c r="T150" s="2"/>
    </row>
    <row r="151" spans="14:20" x14ac:dyDescent="0.25">
      <c r="N151" s="44"/>
      <c r="T151" s="2"/>
    </row>
    <row r="152" spans="14:20" x14ac:dyDescent="0.25">
      <c r="N152" s="44"/>
      <c r="T152" s="2"/>
    </row>
    <row r="153" spans="14:20" x14ac:dyDescent="0.25">
      <c r="N153" s="44"/>
      <c r="T153" s="2"/>
    </row>
    <row r="154" spans="14:20" x14ac:dyDescent="0.25">
      <c r="N154" s="44"/>
      <c r="T154" s="2"/>
    </row>
    <row r="155" spans="14:20" x14ac:dyDescent="0.25">
      <c r="N155" s="44"/>
      <c r="T155" s="2"/>
    </row>
    <row r="156" spans="14:20" x14ac:dyDescent="0.25">
      <c r="N156" s="44"/>
      <c r="T156" s="2"/>
    </row>
    <row r="157" spans="14:20" x14ac:dyDescent="0.25">
      <c r="N157" s="44"/>
      <c r="T157" s="2"/>
    </row>
    <row r="158" spans="14:20" x14ac:dyDescent="0.25">
      <c r="N158" s="44"/>
      <c r="T158" s="2"/>
    </row>
    <row r="159" spans="14:20" x14ac:dyDescent="0.25">
      <c r="N159" s="44"/>
      <c r="T159" s="2"/>
    </row>
    <row r="160" spans="14:20" x14ac:dyDescent="0.25">
      <c r="N160" s="44"/>
      <c r="T160" s="2"/>
    </row>
    <row r="161" spans="14:20" x14ac:dyDescent="0.25">
      <c r="N161" s="44"/>
      <c r="T161" s="2"/>
    </row>
    <row r="162" spans="14:20" x14ac:dyDescent="0.25">
      <c r="N162" s="44"/>
      <c r="T162" s="2"/>
    </row>
    <row r="163" spans="14:20" x14ac:dyDescent="0.25">
      <c r="N163" s="44"/>
      <c r="T163" s="2"/>
    </row>
    <row r="164" spans="14:20" x14ac:dyDescent="0.25">
      <c r="N164" s="44"/>
      <c r="T164" s="2"/>
    </row>
    <row r="165" spans="14:20" x14ac:dyDescent="0.25">
      <c r="N165" s="44"/>
      <c r="T165" s="2"/>
    </row>
    <row r="166" spans="14:20" x14ac:dyDescent="0.25">
      <c r="N166" s="44"/>
      <c r="T166" s="2"/>
    </row>
    <row r="167" spans="14:20" x14ac:dyDescent="0.25">
      <c r="N167" s="44"/>
      <c r="T167" s="2"/>
    </row>
    <row r="168" spans="14:20" x14ac:dyDescent="0.25">
      <c r="N168" s="44"/>
      <c r="T168" s="2"/>
    </row>
    <row r="169" spans="14:20" x14ac:dyDescent="0.25">
      <c r="N169" s="44"/>
      <c r="T169" s="2"/>
    </row>
    <row r="170" spans="14:20" x14ac:dyDescent="0.25">
      <c r="N170" s="44"/>
      <c r="T170" s="2"/>
    </row>
    <row r="171" spans="14:20" x14ac:dyDescent="0.25">
      <c r="N171" s="44"/>
      <c r="T171" s="2"/>
    </row>
    <row r="172" spans="14:20" x14ac:dyDescent="0.25">
      <c r="N172" s="44"/>
      <c r="T172" s="2"/>
    </row>
    <row r="173" spans="14:20" x14ac:dyDescent="0.25">
      <c r="N173" s="44"/>
      <c r="T173" s="2"/>
    </row>
    <row r="174" spans="14:20" x14ac:dyDescent="0.25">
      <c r="N174" s="44"/>
      <c r="T174" s="2"/>
    </row>
    <row r="175" spans="14:20" x14ac:dyDescent="0.25">
      <c r="N175" s="2"/>
      <c r="T175" s="2"/>
    </row>
    <row r="176" spans="14:20" x14ac:dyDescent="0.25">
      <c r="N176" s="2"/>
      <c r="T176" s="2"/>
    </row>
    <row r="177" spans="14:20" x14ac:dyDescent="0.25">
      <c r="N177" s="2"/>
      <c r="T177" s="2"/>
    </row>
    <row r="178" spans="14:20" x14ac:dyDescent="0.25">
      <c r="N178" s="2"/>
      <c r="T178" s="2"/>
    </row>
    <row r="179" spans="14:20" x14ac:dyDescent="0.25">
      <c r="N179" s="2"/>
      <c r="T179" s="2"/>
    </row>
    <row r="180" spans="14:20" x14ac:dyDescent="0.25">
      <c r="N180" s="2"/>
      <c r="T180" s="2"/>
    </row>
    <row r="181" spans="14:20" x14ac:dyDescent="0.25">
      <c r="N181" s="2"/>
      <c r="T181" s="2"/>
    </row>
    <row r="182" spans="14:20" x14ac:dyDescent="0.25">
      <c r="N182" s="2"/>
      <c r="T182" s="2"/>
    </row>
    <row r="183" spans="14:20" x14ac:dyDescent="0.25">
      <c r="N183" s="2"/>
      <c r="T183" s="2"/>
    </row>
    <row r="184" spans="14:20" x14ac:dyDescent="0.25">
      <c r="N184" s="2"/>
      <c r="T184" s="2"/>
    </row>
    <row r="185" spans="14:20" x14ac:dyDescent="0.25">
      <c r="N185" s="2"/>
      <c r="T185" s="2"/>
    </row>
    <row r="186" spans="14:20" x14ac:dyDescent="0.25">
      <c r="N186" s="2"/>
      <c r="T186" s="2"/>
    </row>
    <row r="187" spans="14:20" x14ac:dyDescent="0.25">
      <c r="N187" s="2"/>
      <c r="T187" s="2"/>
    </row>
    <row r="188" spans="14:20" x14ac:dyDescent="0.25">
      <c r="N188" s="2"/>
      <c r="T188" s="2"/>
    </row>
    <row r="189" spans="14:20" x14ac:dyDescent="0.25">
      <c r="N189" s="2"/>
      <c r="T189" s="2"/>
    </row>
    <row r="190" spans="14:20" x14ac:dyDescent="0.25">
      <c r="N190" s="2"/>
      <c r="T190" s="2"/>
    </row>
    <row r="191" spans="14:20" x14ac:dyDescent="0.25">
      <c r="N191" s="2"/>
      <c r="T191" s="2"/>
    </row>
    <row r="192" spans="14:20" x14ac:dyDescent="0.25">
      <c r="N192" s="2"/>
      <c r="T192" s="2"/>
    </row>
    <row r="193" spans="14:20" x14ac:dyDescent="0.25">
      <c r="N193" s="2"/>
      <c r="T193" s="2"/>
    </row>
    <row r="194" spans="14:20" x14ac:dyDescent="0.25">
      <c r="N194" s="2"/>
      <c r="T194" s="2"/>
    </row>
    <row r="195" spans="14:20" x14ac:dyDescent="0.25">
      <c r="N195" s="2"/>
      <c r="T195" s="2"/>
    </row>
    <row r="196" spans="14:20" x14ac:dyDescent="0.25">
      <c r="N196" s="2"/>
      <c r="T196" s="2"/>
    </row>
    <row r="197" spans="14:20" x14ac:dyDescent="0.25">
      <c r="N197" s="2"/>
    </row>
    <row r="198" spans="14:20" x14ac:dyDescent="0.25">
      <c r="N198" s="2"/>
    </row>
    <row r="199" spans="14:20" x14ac:dyDescent="0.25">
      <c r="N199" s="2"/>
    </row>
    <row r="200" spans="14:20" x14ac:dyDescent="0.25">
      <c r="N200" s="2"/>
    </row>
    <row r="201" spans="14:20" x14ac:dyDescent="0.25">
      <c r="N201" s="2"/>
    </row>
    <row r="202" spans="14:20" x14ac:dyDescent="0.25">
      <c r="N202" s="2"/>
    </row>
    <row r="203" spans="14:20" x14ac:dyDescent="0.25">
      <c r="N203" s="2"/>
    </row>
    <row r="204" spans="14:20" x14ac:dyDescent="0.25">
      <c r="N204" s="2"/>
    </row>
    <row r="205" spans="14:20" x14ac:dyDescent="0.25">
      <c r="N205" s="2"/>
    </row>
    <row r="206" spans="14:20" x14ac:dyDescent="0.25">
      <c r="N206" s="2"/>
    </row>
    <row r="207" spans="14:20" x14ac:dyDescent="0.25">
      <c r="N207" s="2"/>
    </row>
    <row r="208" spans="14:20" x14ac:dyDescent="0.25">
      <c r="N208" s="2"/>
    </row>
    <row r="209" spans="14:14" x14ac:dyDescent="0.25">
      <c r="N209" s="2"/>
    </row>
    <row r="210" spans="14:14" x14ac:dyDescent="0.25">
      <c r="N210" s="2"/>
    </row>
    <row r="211" spans="14:14" x14ac:dyDescent="0.25">
      <c r="N211" s="2"/>
    </row>
    <row r="212" spans="14:14" x14ac:dyDescent="0.25">
      <c r="N212" s="2"/>
    </row>
    <row r="213" spans="14:14" x14ac:dyDescent="0.25">
      <c r="N213" s="2"/>
    </row>
    <row r="214" spans="14:14" x14ac:dyDescent="0.25">
      <c r="N214" s="2"/>
    </row>
    <row r="215" spans="14:14" x14ac:dyDescent="0.25">
      <c r="N215" s="2"/>
    </row>
    <row r="216" spans="14:14" x14ac:dyDescent="0.25">
      <c r="N216" s="2"/>
    </row>
    <row r="217" spans="14:14" x14ac:dyDescent="0.25">
      <c r="N217" s="2"/>
    </row>
    <row r="218" spans="14:14" x14ac:dyDescent="0.25">
      <c r="N218" s="2"/>
    </row>
    <row r="219" spans="14:14" x14ac:dyDescent="0.25">
      <c r="N219" s="2"/>
    </row>
    <row r="220" spans="14:14" x14ac:dyDescent="0.25">
      <c r="N220" s="2"/>
    </row>
    <row r="221" spans="14:14" x14ac:dyDescent="0.25">
      <c r="N221" s="2"/>
    </row>
    <row r="222" spans="14:14" x14ac:dyDescent="0.25">
      <c r="N222" s="2"/>
    </row>
    <row r="223" spans="14:14" x14ac:dyDescent="0.25">
      <c r="N223" s="2"/>
    </row>
    <row r="224" spans="14:14" x14ac:dyDescent="0.25">
      <c r="N224" s="2"/>
    </row>
    <row r="225" spans="14:14" x14ac:dyDescent="0.25">
      <c r="N225" s="2"/>
    </row>
    <row r="226" spans="14:14" x14ac:dyDescent="0.25">
      <c r="N226" s="2"/>
    </row>
    <row r="227" spans="14:14" x14ac:dyDescent="0.25">
      <c r="N227" s="2"/>
    </row>
    <row r="228" spans="14:14" x14ac:dyDescent="0.25">
      <c r="N228" s="2"/>
    </row>
    <row r="229" spans="14:14" x14ac:dyDescent="0.25">
      <c r="N229" s="2"/>
    </row>
    <row r="230" spans="14:14" x14ac:dyDescent="0.25">
      <c r="N230" s="2"/>
    </row>
    <row r="231" spans="14:14" x14ac:dyDescent="0.25">
      <c r="N231" s="2"/>
    </row>
    <row r="232" spans="14:14" x14ac:dyDescent="0.25">
      <c r="N232" s="2"/>
    </row>
    <row r="233" spans="14:14" x14ac:dyDescent="0.25">
      <c r="N233" s="2"/>
    </row>
    <row r="234" spans="14:14" x14ac:dyDescent="0.25">
      <c r="N234" s="2"/>
    </row>
    <row r="235" spans="14:14" x14ac:dyDescent="0.25">
      <c r="N235" s="2"/>
    </row>
    <row r="236" spans="14:14" x14ac:dyDescent="0.25">
      <c r="N236" s="2"/>
    </row>
    <row r="237" spans="14:14" x14ac:dyDescent="0.25">
      <c r="N237" s="2"/>
    </row>
    <row r="238" spans="14:14" x14ac:dyDescent="0.25">
      <c r="N238" s="2"/>
    </row>
    <row r="239" spans="14:14" x14ac:dyDescent="0.25">
      <c r="N239" s="2"/>
    </row>
    <row r="240" spans="14:14" x14ac:dyDescent="0.25">
      <c r="N240" s="2"/>
    </row>
    <row r="241" spans="14:14" x14ac:dyDescent="0.25">
      <c r="N241" s="2"/>
    </row>
    <row r="242" spans="14:14" x14ac:dyDescent="0.25">
      <c r="N242" s="2"/>
    </row>
  </sheetData>
  <mergeCells count="4">
    <mergeCell ref="J8:O8"/>
    <mergeCell ref="P8:U8"/>
    <mergeCell ref="J7:O7"/>
    <mergeCell ref="P7:U7"/>
  </mergeCells>
  <phoneticPr fontId="0" type="noConversion"/>
  <pageMargins left="0.75" right="0.75" top="1" bottom="1" header="0.5" footer="0.5"/>
  <pageSetup scale="3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A3659E-EB7A-4914-A7B9-14088DA8E251}"/>
</file>

<file path=customXml/itemProps2.xml><?xml version="1.0" encoding="utf-8"?>
<ds:datastoreItem xmlns:ds="http://schemas.openxmlformats.org/officeDocument/2006/customXml" ds:itemID="{D05EAF4E-49AF-445A-9C89-2C039BB054E1}"/>
</file>

<file path=customXml/itemProps3.xml><?xml version="1.0" encoding="utf-8"?>
<ds:datastoreItem xmlns:ds="http://schemas.openxmlformats.org/officeDocument/2006/customXml" ds:itemID="{F7F9D0E5-5DB0-414C-9A19-FDDC184698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2C</vt:lpstr>
      <vt:lpstr>'2C'!Print_Area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2019-04-03T15:33:13Z</cp:lastPrinted>
  <dcterms:created xsi:type="dcterms:W3CDTF">2003-04-24T14:06:32Z</dcterms:created>
  <dcterms:modified xsi:type="dcterms:W3CDTF">2019-04-03T15:33:24Z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