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9\MAR19\"/>
    </mc:Choice>
  </mc:AlternateContent>
  <xr:revisionPtr revIDLastSave="0" documentId="8_{ACE098DD-41F2-4B77-BA38-EAF5DEC8842C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1B2" sheetId="1" r:id="rId1"/>
  </sheets>
  <definedNames>
    <definedName name="_xlnm.Print_Area" localSheetId="0">'1B2'!$B$2:$Q$81</definedName>
  </definedNames>
  <calcPr calcId="179017"/>
</workbook>
</file>

<file path=xl/calcChain.xml><?xml version="1.0" encoding="utf-8"?>
<calcChain xmlns="http://schemas.openxmlformats.org/spreadsheetml/2006/main">
  <c r="J69" i="1" l="1"/>
  <c r="J67" i="1"/>
  <c r="J66" i="1"/>
  <c r="J62" i="1"/>
  <c r="J60" i="1"/>
  <c r="J56" i="1"/>
  <c r="J50" i="1"/>
  <c r="J49" i="1"/>
  <c r="J43" i="1"/>
  <c r="Q42" i="1"/>
  <c r="P42" i="1"/>
  <c r="J42" i="1"/>
  <c r="J41" i="1"/>
  <c r="O40" i="1"/>
  <c r="N40" i="1"/>
  <c r="M40" i="1"/>
  <c r="I40" i="1"/>
  <c r="H40" i="1"/>
  <c r="F40" i="1"/>
  <c r="E40" i="1"/>
  <c r="D40" i="1"/>
  <c r="Q38" i="1"/>
  <c r="P38" i="1"/>
  <c r="J38" i="1"/>
  <c r="Q37" i="1"/>
  <c r="P37" i="1"/>
  <c r="J37" i="1"/>
  <c r="Q36" i="1"/>
  <c r="P36" i="1"/>
  <c r="J36" i="1"/>
  <c r="O35" i="1"/>
  <c r="N35" i="1"/>
  <c r="M35" i="1"/>
  <c r="I35" i="1"/>
  <c r="H35" i="1"/>
  <c r="F35" i="1"/>
  <c r="E35" i="1"/>
  <c r="D35" i="1"/>
  <c r="Q33" i="1"/>
  <c r="P33" i="1"/>
  <c r="J33" i="1"/>
  <c r="Q32" i="1"/>
  <c r="P32" i="1"/>
  <c r="J32" i="1"/>
  <c r="Q31" i="1"/>
  <c r="P31" i="1"/>
  <c r="J31" i="1"/>
  <c r="J30" i="1"/>
  <c r="Q29" i="1"/>
  <c r="P29" i="1"/>
  <c r="J29" i="1"/>
  <c r="J28" i="1"/>
  <c r="O27" i="1"/>
  <c r="N27" i="1"/>
  <c r="M27" i="1"/>
  <c r="I27" i="1"/>
  <c r="H27" i="1"/>
  <c r="F27" i="1"/>
  <c r="E27" i="1"/>
  <c r="D27" i="1"/>
  <c r="O24" i="1"/>
  <c r="N24" i="1"/>
  <c r="M24" i="1"/>
  <c r="I24" i="1"/>
  <c r="H24" i="1"/>
  <c r="F24" i="1"/>
  <c r="E24" i="1"/>
  <c r="D24" i="1"/>
  <c r="O23" i="1"/>
  <c r="N23" i="1"/>
  <c r="N22" i="1" s="1"/>
  <c r="M23" i="1"/>
  <c r="I23" i="1"/>
  <c r="H23" i="1"/>
  <c r="H22" i="1" s="1"/>
  <c r="F23" i="1"/>
  <c r="F22" i="1" s="1"/>
  <c r="E23" i="1"/>
  <c r="E22" i="1" s="1"/>
  <c r="D23" i="1"/>
  <c r="D22" i="1" s="1"/>
  <c r="O21" i="1"/>
  <c r="N21" i="1"/>
  <c r="M21" i="1"/>
  <c r="I21" i="1"/>
  <c r="H21" i="1"/>
  <c r="F21" i="1"/>
  <c r="E21" i="1"/>
  <c r="D21" i="1"/>
  <c r="O20" i="1"/>
  <c r="N20" i="1"/>
  <c r="M20" i="1"/>
  <c r="I20" i="1"/>
  <c r="H20" i="1"/>
  <c r="F20" i="1"/>
  <c r="E20" i="1"/>
  <c r="D20" i="1"/>
  <c r="O19" i="1"/>
  <c r="O18" i="1" s="1"/>
  <c r="N19" i="1"/>
  <c r="N18" i="1" s="1"/>
  <c r="M19" i="1"/>
  <c r="I19" i="1"/>
  <c r="H19" i="1"/>
  <c r="F19" i="1"/>
  <c r="E19" i="1"/>
  <c r="E18" i="1" s="1"/>
  <c r="E16" i="1" s="1"/>
  <c r="D19" i="1"/>
  <c r="F18" i="1"/>
  <c r="Q14" i="1"/>
  <c r="P14" i="1"/>
  <c r="J14" i="1"/>
  <c r="J27" i="1" l="1"/>
  <c r="F16" i="1"/>
  <c r="Q20" i="1"/>
  <c r="M22" i="1"/>
  <c r="P35" i="1"/>
  <c r="Q40" i="1"/>
  <c r="J40" i="1"/>
  <c r="D18" i="1"/>
  <c r="D16" i="1" s="1"/>
  <c r="Q27" i="1"/>
  <c r="Q35" i="1"/>
  <c r="P27" i="1"/>
  <c r="P40" i="1"/>
  <c r="J19" i="1"/>
  <c r="J20" i="1"/>
  <c r="J21" i="1"/>
  <c r="O22" i="1"/>
  <c r="O16" i="1" s="1"/>
  <c r="M18" i="1"/>
  <c r="M16" i="1" s="1"/>
  <c r="J23" i="1"/>
  <c r="J35" i="1"/>
  <c r="H18" i="1"/>
  <c r="H16" i="1" s="1"/>
  <c r="I22" i="1"/>
  <c r="J22" i="1" s="1"/>
  <c r="Q18" i="1"/>
  <c r="N16" i="1"/>
  <c r="P20" i="1"/>
  <c r="Q23" i="1"/>
  <c r="J24" i="1"/>
  <c r="I18" i="1"/>
  <c r="P23" i="1"/>
  <c r="P18" i="1" l="1"/>
  <c r="P22" i="1"/>
  <c r="Q22" i="1"/>
  <c r="Q16" i="1"/>
  <c r="P16" i="1"/>
  <c r="I16" i="1"/>
  <c r="J16" i="1" s="1"/>
  <c r="J18" i="1"/>
</calcChain>
</file>

<file path=xl/sharedStrings.xml><?xml version="1.0" encoding="utf-8"?>
<sst xmlns="http://schemas.openxmlformats.org/spreadsheetml/2006/main" count="84" uniqueCount="76">
  <si>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</si>
  <si>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</si>
  <si>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</si>
  <si>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</si>
  <si>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</si>
  <si>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</si>
  <si>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</si>
  <si>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</si>
  <si>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</si>
  <si>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</si>
  <si>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</si>
  <si>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</si>
  <si>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</si>
  <si>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</si>
  <si>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</si>
  <si>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</si>
  <si>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</si>
  <si>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</si>
  <si>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</si>
  <si>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</si>
  <si>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</si>
  <si>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</si>
  <si>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</si>
  <si>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</si>
  <si>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</si>
  <si>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</si>
  <si>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</si>
  <si>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</si>
  <si>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</si>
  <si>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</si>
  <si>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</si>
  <si>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</si>
  <si>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</si>
  <si>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</si>
  <si>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</si>
  <si>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</si>
  <si>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</si>
  <si>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</si>
  <si>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</si>
  <si>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</si>
  <si>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</si>
  <si>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</si>
  <si>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</si>
  <si>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</si>
  <si>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</si>
  <si>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</si>
  <si>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</si>
  <si>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</si>
  <si>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</si>
  <si>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</si>
  <si>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</si>
  <si>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</si>
  <si>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</si>
  <si>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</si>
  <si>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</si>
  <si>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</si>
  <si>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</si>
  <si>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</si>
  <si>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</si>
  <si>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</si>
  <si>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</si>
  <si>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PREPARED BY MD DEPARTMENT OF PLANNING.  PLANNING DATA SERVICES.</t>
  </si>
  <si>
    <t>STATE OF MARYLAND (2)</t>
  </si>
  <si>
    <t>STATE SUM OF MONTHLY REPORTING PIPs (3)</t>
  </si>
  <si>
    <t xml:space="preserve">     URBAN (7)</t>
  </si>
  <si>
    <t xml:space="preserve">     NON SUBURBAN (8)</t>
  </si>
  <si>
    <t>Table 1B.2</t>
  </si>
  <si>
    <t>ALL NEW CONSTRUCTION(1)</t>
  </si>
  <si>
    <t>NEW HOUSING CONSTRUCTION AND VALUE :  YEAR TO DATE MARCH 2018</t>
  </si>
  <si>
    <t>NEW HOUSING CONSTRUCTION</t>
  </si>
  <si>
    <t>COUNTY</t>
  </si>
  <si>
    <t>PER UNIT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</si>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</sst>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9"/>
      <name val="Cambria"/>
      <family val="1"/>
      <scheme val="major"/>
    </font>
    <font>
      <b/>
      <i/>
      <sz val="11"/>
      <name val="Cambria"/>
      <family val="1"/>
      <scheme val="major"/>
    </font>
    <font>
      <i/>
      <sz val="11"/>
      <name val="Cambria"/>
      <family val="1"/>
      <scheme val="major"/>
    </font>
    <font>
      <sz val="14"/>
      <name val="Calibri"/>
      <family val="2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1" fontId="0" fillId="0" borderId="0" xfId="0" applyNumberFormat="1"/>
    <xf numFmtId="0" fontId="1" fillId="0" borderId="0" xfId="0" applyFont="1"/>
    <xf numFmtId="42" fontId="0" fillId="0" borderId="0" xfId="0" applyNumberFormat="1"/>
    <xf numFmtId="0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1" fillId="0" borderId="0" xfId="0" applyNumberFormat="1" applyFont="1"/>
    <xf numFmtId="3" fontId="5" fillId="0" borderId="0" xfId="0" applyNumberFormat="1" applyFont="1"/>
    <xf numFmtId="0" fontId="5" fillId="0" borderId="0" xfId="0" applyFont="1"/>
    <xf numFmtId="41" fontId="5" fillId="0" borderId="0" xfId="0" applyNumberFormat="1" applyFont="1"/>
    <xf numFmtId="42" fontId="5" fillId="0" borderId="0" xfId="0" applyNumberFormat="1" applyFont="1"/>
    <xf numFmtId="41" fontId="6" fillId="0" borderId="0" xfId="0" applyNumberFormat="1" applyFont="1"/>
    <xf numFmtId="42" fontId="6" fillId="0" borderId="0" xfId="0" applyNumberFormat="1" applyFont="1"/>
    <xf numFmtId="0" fontId="6" fillId="0" borderId="0" xfId="0" applyNumberFormat="1" applyFont="1" applyAlignment="1">
      <alignment horizontal="center"/>
    </xf>
    <xf numFmtId="0" fontId="6" fillId="0" borderId="0" xfId="0" applyFont="1"/>
    <xf numFmtId="1" fontId="5" fillId="0" borderId="0" xfId="0" applyNumberFormat="1" applyFont="1" applyAlignment="1">
      <alignment horizontal="center"/>
    </xf>
    <xf numFmtId="41" fontId="5" fillId="0" borderId="0" xfId="0" applyNumberFormat="1" applyFont="1" applyAlignment="1">
      <alignment horizontal="centerContinuous"/>
    </xf>
    <xf numFmtId="42" fontId="5" fillId="0" borderId="0" xfId="0" applyNumberFormat="1" applyFont="1" applyAlignment="1">
      <alignment horizontal="centerContinuous"/>
    </xf>
    <xf numFmtId="1" fontId="6" fillId="0" borderId="0" xfId="0" applyNumberFormat="1" applyFont="1" applyAlignment="1">
      <alignment horizontal="center"/>
    </xf>
    <xf numFmtId="41" fontId="5" fillId="0" borderId="0" xfId="0" applyNumberFormat="1" applyFont="1" applyAlignment="1">
      <alignment horizontal="center"/>
    </xf>
    <xf numFmtId="42" fontId="5" fillId="0" borderId="0" xfId="0" applyNumberFormat="1" applyFont="1" applyAlignment="1">
      <alignment horizontal="center"/>
    </xf>
    <xf numFmtId="3" fontId="6" fillId="0" borderId="0" xfId="0" applyNumberFormat="1" applyFont="1"/>
    <xf numFmtId="41" fontId="7" fillId="0" borderId="0" xfId="0" applyNumberFormat="1" applyFont="1"/>
    <xf numFmtId="42" fontId="7" fillId="0" borderId="0" xfId="0" applyNumberFormat="1" applyFont="1"/>
    <xf numFmtId="0" fontId="8" fillId="0" borderId="0" xfId="0" applyFont="1" applyBorder="1"/>
    <xf numFmtId="3" fontId="5" fillId="0" borderId="0" xfId="0" applyNumberFormat="1" applyFont="1" applyBorder="1"/>
    <xf numFmtId="41" fontId="6" fillId="0" borderId="0" xfId="0" applyNumberFormat="1" applyFont="1" applyAlignment="1">
      <alignment horizontal="right"/>
    </xf>
    <xf numFmtId="3" fontId="9" fillId="0" borderId="0" xfId="0" applyNumberFormat="1" applyFont="1" applyBorder="1"/>
    <xf numFmtId="0" fontId="10" fillId="0" borderId="0" xfId="0" applyFont="1"/>
    <xf numFmtId="49" fontId="5" fillId="0" borderId="0" xfId="0" applyNumberFormat="1" applyFont="1"/>
    <xf numFmtId="49" fontId="6" fillId="0" borderId="0" xfId="0" applyNumberFormat="1" applyFont="1"/>
    <xf numFmtId="42" fontId="6" fillId="0" borderId="0" xfId="0" applyNumberFormat="1" applyFont="1" applyAlignment="1">
      <alignment horizontal="right"/>
    </xf>
    <xf numFmtId="0" fontId="11" fillId="0" borderId="0" xfId="0" applyFont="1"/>
    <xf numFmtId="0" fontId="12" fillId="0" borderId="0" xfId="0" applyFont="1"/>
    <xf numFmtId="3" fontId="12" fillId="0" borderId="0" xfId="0" applyNumberFormat="1" applyFont="1"/>
    <xf numFmtId="41" fontId="12" fillId="0" borderId="0" xfId="0" applyNumberFormat="1" applyFont="1"/>
    <xf numFmtId="42" fontId="12" fillId="0" borderId="0" xfId="0" applyNumberFormat="1" applyFont="1"/>
    <xf numFmtId="1" fontId="12" fillId="0" borderId="0" xfId="0" applyNumberFormat="1" applyFont="1" applyAlignment="1">
      <alignment horizontal="center"/>
    </xf>
    <xf numFmtId="42" fontId="13" fillId="0" borderId="0" xfId="0" applyNumberFormat="1" applyFont="1"/>
    <xf numFmtId="0" fontId="1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104"/>
  <sheetViews>
    <sheetView tabSelected="1" workbookViewId="0">
      <selection activeCell="B2" sqref="B2:Q81"/>
    </sheetView>
  </sheetViews>
  <sheetFormatPr defaultRowHeight="12.75" x14ac:dyDescent="0.2"/>
  <cols>
    <col min="1" max="1" width="9" customWidth="1"/>
    <col min="2" max="2" width="41.28515625" customWidth="1"/>
    <col min="3" max="3" width="2" customWidth="1"/>
    <col min="4" max="4" width="14.140625" style="1" bestFit="1" customWidth="1"/>
    <col min="5" max="5" width="8" style="1" bestFit="1" customWidth="1"/>
    <col min="6" max="6" width="15.28515625" style="3" bestFit="1" customWidth="1"/>
    <col min="7" max="7" width="4.28515625" style="1" customWidth="1"/>
    <col min="8" max="8" width="8" style="1" bestFit="1" customWidth="1"/>
    <col min="9" max="9" width="15.28515625" style="3" bestFit="1" customWidth="1"/>
    <col min="10" max="10" width="12.42578125" style="3" bestFit="1" customWidth="1"/>
    <col min="11" max="11" width="10.7109375" style="4" bestFit="1" customWidth="1"/>
    <col min="12" max="12" width="3.85546875" style="1" customWidth="1"/>
    <col min="13" max="13" width="14.140625" style="1" bestFit="1" customWidth="1"/>
    <col min="14" max="14" width="9" style="1" bestFit="1" customWidth="1"/>
    <col min="15" max="15" width="15.140625" style="3" bestFit="1" customWidth="1"/>
    <col min="16" max="16" width="13.5703125" style="3" bestFit="1" customWidth="1"/>
    <col min="17" max="17" width="11.140625" style="3" bestFit="1" customWidth="1"/>
    <col min="18" max="18" width="9.140625" style="1"/>
    <col min="19" max="19" width="9.28515625" style="1" bestFit="1" customWidth="1"/>
  </cols>
  <sheetData>
    <row r="2" spans="1:19" ht="15" x14ac:dyDescent="0.25">
      <c r="A2" s="6"/>
      <c r="B2" s="9" t="s">
        <v>66</v>
      </c>
      <c r="C2" s="10"/>
      <c r="D2" s="11"/>
      <c r="E2" s="11"/>
      <c r="F2" s="12"/>
      <c r="G2" s="13"/>
      <c r="H2" s="13"/>
      <c r="I2" s="14"/>
      <c r="J2" s="14"/>
      <c r="K2" s="15"/>
      <c r="L2" s="13"/>
      <c r="M2" s="13"/>
      <c r="N2" s="13"/>
      <c r="O2" s="14"/>
      <c r="P2" s="14"/>
      <c r="Q2" s="14"/>
      <c r="R2"/>
      <c r="S2"/>
    </row>
    <row r="3" spans="1:19" s="41" customFormat="1" ht="18.75" x14ac:dyDescent="0.3">
      <c r="A3" s="34"/>
      <c r="B3" s="35" t="s">
        <v>68</v>
      </c>
      <c r="C3" s="36"/>
      <c r="D3" s="37"/>
      <c r="E3" s="37"/>
      <c r="F3" s="38"/>
      <c r="G3" s="36"/>
      <c r="H3" s="37"/>
      <c r="I3" s="38"/>
      <c r="J3" s="38"/>
      <c r="K3" s="39"/>
      <c r="L3" s="36"/>
      <c r="M3" s="37"/>
      <c r="N3" s="37"/>
      <c r="O3" s="38"/>
      <c r="P3" s="40"/>
      <c r="Q3" s="38"/>
    </row>
    <row r="4" spans="1:19" ht="15" x14ac:dyDescent="0.25">
      <c r="A4" s="6"/>
      <c r="B4" s="16"/>
      <c r="C4" s="9"/>
      <c r="D4" s="11"/>
      <c r="E4" s="11"/>
      <c r="F4" s="12"/>
      <c r="G4" s="9"/>
      <c r="H4" s="11"/>
      <c r="I4" s="12"/>
      <c r="J4" s="12"/>
      <c r="K4" s="17"/>
      <c r="L4" s="9"/>
      <c r="M4" s="11"/>
      <c r="N4" s="11"/>
      <c r="O4" s="12"/>
      <c r="P4" s="14"/>
      <c r="Q4" s="12"/>
      <c r="R4"/>
      <c r="S4"/>
    </row>
    <row r="5" spans="1:19" ht="15" x14ac:dyDescent="0.25">
      <c r="A5" s="6"/>
      <c r="B5" s="16"/>
      <c r="C5" s="9"/>
      <c r="D5" s="18" t="s">
        <v>69</v>
      </c>
      <c r="E5" s="18"/>
      <c r="F5" s="19"/>
      <c r="G5" s="9"/>
      <c r="H5" s="11"/>
      <c r="I5" s="12"/>
      <c r="J5" s="12"/>
      <c r="K5" s="17"/>
      <c r="L5" s="9"/>
      <c r="M5" s="11"/>
      <c r="N5" s="11"/>
      <c r="O5" s="12"/>
      <c r="P5" s="14"/>
      <c r="Q5" s="12"/>
      <c r="R5"/>
      <c r="S5"/>
    </row>
    <row r="6" spans="1:19" ht="15" x14ac:dyDescent="0.25">
      <c r="A6" s="6"/>
      <c r="B6" s="10"/>
      <c r="C6" s="9"/>
      <c r="D6" s="11"/>
      <c r="E6" s="11"/>
      <c r="F6" s="12"/>
      <c r="G6" s="9"/>
      <c r="H6" s="11"/>
      <c r="I6" s="12"/>
      <c r="J6" s="12"/>
      <c r="K6" s="17"/>
      <c r="L6" s="9"/>
      <c r="M6" s="11"/>
      <c r="N6" s="11"/>
      <c r="O6" s="12"/>
      <c r="P6" s="12"/>
      <c r="Q6" s="12"/>
      <c r="R6"/>
      <c r="S6"/>
    </row>
    <row r="7" spans="1:19" ht="15" x14ac:dyDescent="0.25">
      <c r="A7" s="6"/>
      <c r="B7" s="10"/>
      <c r="C7" s="9"/>
      <c r="D7" s="11"/>
      <c r="E7" s="11"/>
      <c r="F7" s="12"/>
      <c r="G7" s="9"/>
      <c r="H7" s="11"/>
      <c r="I7" s="12"/>
      <c r="J7" s="12"/>
      <c r="K7" s="17"/>
      <c r="L7" s="9"/>
      <c r="M7" s="11"/>
      <c r="N7" s="11"/>
      <c r="O7" s="12"/>
      <c r="P7" s="12"/>
      <c r="Q7" s="12"/>
      <c r="R7"/>
      <c r="S7"/>
    </row>
    <row r="8" spans="1:19" ht="15" x14ac:dyDescent="0.25">
      <c r="A8" s="6"/>
      <c r="B8" s="10"/>
      <c r="C8" s="9"/>
      <c r="D8" s="18" t="s">
        <v>67</v>
      </c>
      <c r="E8" s="18"/>
      <c r="F8" s="19"/>
      <c r="G8" s="9"/>
      <c r="H8" s="18" t="s">
        <v>0</v>
      </c>
      <c r="I8" s="19"/>
      <c r="J8" s="19"/>
      <c r="K8" s="20"/>
      <c r="L8" s="9"/>
      <c r="M8" s="18" t="s">
        <v>1</v>
      </c>
      <c r="N8" s="18"/>
      <c r="O8" s="19"/>
      <c r="P8" s="19"/>
      <c r="Q8" s="19"/>
      <c r="R8"/>
      <c r="S8"/>
    </row>
    <row r="9" spans="1:19" ht="15" x14ac:dyDescent="0.25">
      <c r="A9" s="6"/>
      <c r="B9" s="10"/>
      <c r="C9" s="9"/>
      <c r="D9" s="13"/>
      <c r="E9" s="13"/>
      <c r="F9" s="14"/>
      <c r="G9" s="9"/>
      <c r="H9" s="11"/>
      <c r="I9" s="12"/>
      <c r="J9" s="12"/>
      <c r="K9" s="17" t="s">
        <v>70</v>
      </c>
      <c r="L9" s="9"/>
      <c r="M9" s="11"/>
      <c r="N9" s="11"/>
      <c r="O9" s="12"/>
      <c r="P9" s="12"/>
      <c r="Q9" s="12"/>
      <c r="R9"/>
      <c r="S9"/>
    </row>
    <row r="10" spans="1:19" ht="15" x14ac:dyDescent="0.25">
      <c r="A10" s="6"/>
      <c r="B10" s="10"/>
      <c r="C10" s="9"/>
      <c r="D10" s="11"/>
      <c r="E10" s="11"/>
      <c r="F10" s="12"/>
      <c r="G10" s="9"/>
      <c r="H10" s="11"/>
      <c r="I10" s="12"/>
      <c r="J10" s="12"/>
      <c r="K10" s="17" t="s">
        <v>11</v>
      </c>
      <c r="L10" s="9"/>
      <c r="M10" s="11"/>
      <c r="N10" s="11"/>
      <c r="O10" s="12"/>
      <c r="P10" s="19" t="s">
        <v>2</v>
      </c>
      <c r="Q10" s="19"/>
      <c r="R10"/>
      <c r="S10"/>
    </row>
    <row r="11" spans="1:19" ht="15" x14ac:dyDescent="0.25">
      <c r="A11" s="6"/>
      <c r="B11" s="10"/>
      <c r="C11" s="9"/>
      <c r="D11" s="11"/>
      <c r="E11" s="11"/>
      <c r="F11" s="12"/>
      <c r="G11" s="9"/>
      <c r="H11" s="21"/>
      <c r="I11" s="22" t="s">
        <v>3</v>
      </c>
      <c r="J11" s="22" t="s">
        <v>4</v>
      </c>
      <c r="K11" s="17" t="s">
        <v>8</v>
      </c>
      <c r="L11" s="9"/>
      <c r="M11" s="11" t="s">
        <v>3</v>
      </c>
      <c r="N11" s="11"/>
      <c r="O11" s="12"/>
      <c r="P11" s="12"/>
      <c r="Q11" s="12"/>
      <c r="R11"/>
      <c r="S11"/>
    </row>
    <row r="12" spans="1:19" ht="14.25" x14ac:dyDescent="0.2">
      <c r="A12" s="5"/>
      <c r="B12" s="9" t="s">
        <v>5</v>
      </c>
      <c r="C12" s="9"/>
      <c r="D12" s="21" t="s">
        <v>6</v>
      </c>
      <c r="E12" s="21" t="s">
        <v>7</v>
      </c>
      <c r="F12" s="22" t="s">
        <v>8</v>
      </c>
      <c r="G12" s="9"/>
      <c r="H12" s="21" t="s">
        <v>7</v>
      </c>
      <c r="I12" s="22" t="s">
        <v>8</v>
      </c>
      <c r="J12" s="22" t="s">
        <v>8</v>
      </c>
      <c r="K12" s="17" t="s">
        <v>71</v>
      </c>
      <c r="L12" s="9"/>
      <c r="M12" s="21" t="s">
        <v>6</v>
      </c>
      <c r="N12" s="21" t="s">
        <v>7</v>
      </c>
      <c r="O12" s="22" t="s">
        <v>8</v>
      </c>
      <c r="P12" s="22" t="s">
        <v>9</v>
      </c>
      <c r="Q12" s="22" t="s">
        <v>10</v>
      </c>
      <c r="R12"/>
      <c r="S12"/>
    </row>
    <row r="13" spans="1:19" ht="14.25" x14ac:dyDescent="0.2">
      <c r="A13" s="8">
        <v>1</v>
      </c>
      <c r="B13" s="23"/>
      <c r="C13" s="9"/>
      <c r="D13" s="24"/>
      <c r="E13" s="24"/>
      <c r="F13" s="25"/>
      <c r="G13" s="24"/>
      <c r="H13" s="24"/>
      <c r="I13" s="25"/>
      <c r="J13" s="25"/>
      <c r="K13" s="24"/>
      <c r="L13" s="24"/>
      <c r="M13" s="24"/>
      <c r="N13" s="24"/>
      <c r="O13" s="25"/>
      <c r="P13" s="14"/>
      <c r="Q13" s="14"/>
      <c r="S13" s="2"/>
    </row>
    <row r="14" spans="1:19" ht="14.25" x14ac:dyDescent="0.2">
      <c r="A14" s="8">
        <v>2</v>
      </c>
      <c r="B14" s="11" t="s">
        <v>62</v>
      </c>
      <c r="C14" s="23"/>
      <c r="D14" s="13">
        <v>3054</v>
      </c>
      <c r="E14" s="13">
        <v>4039</v>
      </c>
      <c r="F14" s="14">
        <v>785213000</v>
      </c>
      <c r="G14" s="13"/>
      <c r="H14" s="13">
        <v>3023</v>
      </c>
      <c r="I14" s="14">
        <v>658256000</v>
      </c>
      <c r="J14" s="14">
        <f>(I14/H14)</f>
        <v>217749.25570625206</v>
      </c>
      <c r="K14" s="13"/>
      <c r="L14" s="13"/>
      <c r="M14" s="13">
        <v>26</v>
      </c>
      <c r="N14" s="13">
        <v>1006</v>
      </c>
      <c r="O14" s="14">
        <v>126170000</v>
      </c>
      <c r="P14" s="14">
        <f>(O14/M14)</f>
        <v>4852692.307692308</v>
      </c>
      <c r="Q14" s="14">
        <f>(O14/N14)</f>
        <v>125417.49502982108</v>
      </c>
      <c r="R14"/>
      <c r="S14" s="2"/>
    </row>
    <row r="15" spans="1:19" ht="14.25" x14ac:dyDescent="0.2">
      <c r="A15" s="8">
        <v>3</v>
      </c>
      <c r="B15" s="9"/>
      <c r="C15" s="23"/>
      <c r="D15" s="13"/>
      <c r="E15" s="13"/>
      <c r="F15" s="14"/>
      <c r="G15" s="13"/>
      <c r="H15" s="13"/>
      <c r="I15" s="14"/>
      <c r="J15" s="25"/>
      <c r="K15" s="20"/>
      <c r="L15" s="14"/>
      <c r="M15" s="13"/>
      <c r="N15" s="13"/>
      <c r="O15" s="14"/>
      <c r="P15" s="14"/>
      <c r="Q15" s="14"/>
      <c r="R15"/>
      <c r="S15" s="2"/>
    </row>
    <row r="16" spans="1:19" ht="14.25" x14ac:dyDescent="0.2">
      <c r="A16" s="8">
        <v>4</v>
      </c>
      <c r="B16" s="26" t="s">
        <v>63</v>
      </c>
      <c r="C16" s="23"/>
      <c r="D16" s="13">
        <f>(D18+D22)</f>
        <v>3026</v>
      </c>
      <c r="E16" s="13">
        <f t="shared" ref="E16:F16" si="0">(E18+E22)</f>
        <v>4367</v>
      </c>
      <c r="F16" s="13">
        <f t="shared" si="0"/>
        <v>852758157</v>
      </c>
      <c r="G16" s="13"/>
      <c r="H16" s="13">
        <f t="shared" ref="H16:I16" si="1">(H18+H22)</f>
        <v>2983</v>
      </c>
      <c r="I16" s="13">
        <f t="shared" si="1"/>
        <v>656414166</v>
      </c>
      <c r="J16" s="14">
        <f>(I16/H16)</f>
        <v>220051.68152866242</v>
      </c>
      <c r="K16" s="20"/>
      <c r="L16" s="16"/>
      <c r="M16" s="13">
        <f>(M18+M22)</f>
        <v>21</v>
      </c>
      <c r="N16" s="13">
        <f t="shared" ref="N16:O16" si="2">(N18+N22)</f>
        <v>1340</v>
      </c>
      <c r="O16" s="13">
        <f t="shared" si="2"/>
        <v>189766524</v>
      </c>
      <c r="P16" s="14">
        <f>(O16/M16)</f>
        <v>9036501.1428571437</v>
      </c>
      <c r="Q16" s="14">
        <f>(O16/N16)</f>
        <v>141616.80895522388</v>
      </c>
      <c r="R16"/>
      <c r="S16" s="2"/>
    </row>
    <row r="17" spans="1:19" ht="14.25" x14ac:dyDescent="0.2">
      <c r="A17" s="8">
        <v>5</v>
      </c>
      <c r="B17" s="27"/>
      <c r="C17" s="23"/>
      <c r="D17" s="13"/>
      <c r="E17" s="13"/>
      <c r="F17" s="13"/>
      <c r="G17" s="13"/>
      <c r="H17" s="13"/>
      <c r="I17" s="13"/>
      <c r="J17" s="13"/>
      <c r="K17" s="20"/>
      <c r="L17" s="14"/>
      <c r="M17" s="13"/>
      <c r="N17" s="13"/>
      <c r="O17" s="13"/>
      <c r="P17" s="14"/>
      <c r="Q17" s="14"/>
      <c r="R17"/>
      <c r="S17" s="2"/>
    </row>
    <row r="18" spans="1:19" ht="14.25" x14ac:dyDescent="0.2">
      <c r="A18" s="8">
        <v>6</v>
      </c>
      <c r="B18" s="27" t="s">
        <v>72</v>
      </c>
      <c r="C18" s="23"/>
      <c r="D18" s="28">
        <f>(D19+D20+D21)</f>
        <v>2971</v>
      </c>
      <c r="E18" s="28">
        <f t="shared" ref="E18:F18" si="3">(E19+E20+E21)</f>
        <v>4248</v>
      </c>
      <c r="F18" s="28">
        <f t="shared" si="3"/>
        <v>834165540</v>
      </c>
      <c r="G18" s="28"/>
      <c r="H18" s="28">
        <f t="shared" ref="H18:I18" si="4">(H19+H20+H21)</f>
        <v>2930</v>
      </c>
      <c r="I18" s="28">
        <f t="shared" si="4"/>
        <v>642232263</v>
      </c>
      <c r="J18" s="14">
        <f t="shared" ref="J18:J24" si="5">(I18/H18)</f>
        <v>219191.8986348123</v>
      </c>
      <c r="K18" s="20"/>
      <c r="L18" s="14"/>
      <c r="M18" s="28">
        <f>(M19+M20+M21)</f>
        <v>20</v>
      </c>
      <c r="N18" s="28">
        <f t="shared" ref="N18:O18" si="6">(N19+N20+N21)</f>
        <v>1276</v>
      </c>
      <c r="O18" s="28">
        <f t="shared" si="6"/>
        <v>185480810</v>
      </c>
      <c r="P18" s="14">
        <f>(O18/M18)</f>
        <v>9274040.5</v>
      </c>
      <c r="Q18" s="14">
        <f>(O18/N18)</f>
        <v>145361.13636363635</v>
      </c>
      <c r="R18"/>
      <c r="S18" s="2"/>
    </row>
    <row r="19" spans="1:19" ht="14.25" x14ac:dyDescent="0.2">
      <c r="A19" s="8">
        <v>7</v>
      </c>
      <c r="B19" s="29" t="s">
        <v>73</v>
      </c>
      <c r="C19" s="23"/>
      <c r="D19" s="28">
        <f>(D28+D29+D37+D38)</f>
        <v>1563</v>
      </c>
      <c r="E19" s="28">
        <f t="shared" ref="E19:F19" si="7">(E28+E29+E37+E38)</f>
        <v>2372</v>
      </c>
      <c r="F19" s="28">
        <f t="shared" si="7"/>
        <v>486202871</v>
      </c>
      <c r="G19" s="28"/>
      <c r="H19" s="28">
        <f t="shared" ref="H19:I19" si="8">(H28+H29+H37+H38)</f>
        <v>1546</v>
      </c>
      <c r="I19" s="28">
        <f t="shared" si="8"/>
        <v>319923503</v>
      </c>
      <c r="J19" s="14">
        <f t="shared" si="5"/>
        <v>206936.28913324708</v>
      </c>
      <c r="K19" s="20"/>
      <c r="L19" s="14"/>
      <c r="M19" s="28">
        <f>(M28+M29+M37+M38)</f>
        <v>9</v>
      </c>
      <c r="N19" s="28">
        <f t="shared" ref="N19:O19" si="9">(N28+N29+N37+N38)</f>
        <v>810</v>
      </c>
      <c r="O19" s="28">
        <f t="shared" si="9"/>
        <v>164850368</v>
      </c>
      <c r="P19" s="14"/>
      <c r="Q19" s="14"/>
      <c r="R19"/>
      <c r="S19" s="2"/>
    </row>
    <row r="20" spans="1:19" ht="14.25" x14ac:dyDescent="0.2">
      <c r="A20" s="8">
        <v>8</v>
      </c>
      <c r="B20" s="29" t="s">
        <v>74</v>
      </c>
      <c r="C20" s="16"/>
      <c r="D20" s="28">
        <f>(D30+D31+D32+D36+D41+D42+D43+D56+D60)</f>
        <v>1324</v>
      </c>
      <c r="E20" s="28">
        <f t="shared" ref="E20:F20" si="10">(E30+E31+E32+E36+E41+E42+E43+E56+E60)</f>
        <v>1792</v>
      </c>
      <c r="F20" s="28">
        <f t="shared" si="10"/>
        <v>327675435</v>
      </c>
      <c r="G20" s="28"/>
      <c r="H20" s="28">
        <f t="shared" ref="H20:I20" si="11">(H30+H31+H32+H36+H41+H42+H43+H56+H60)</f>
        <v>1300</v>
      </c>
      <c r="I20" s="28">
        <f t="shared" si="11"/>
        <v>302021526</v>
      </c>
      <c r="J20" s="14">
        <f t="shared" si="5"/>
        <v>232324.25076923077</v>
      </c>
      <c r="K20" s="20"/>
      <c r="L20" s="14"/>
      <c r="M20" s="28">
        <f>(M30+M31+M32+M36+M41+M42+M43+M56+M60)</f>
        <v>11</v>
      </c>
      <c r="N20" s="28">
        <f t="shared" ref="N20:O20" si="12">(N30+N31+N32+N36+N41+N42+N43+N56+N60)</f>
        <v>466</v>
      </c>
      <c r="O20" s="28">
        <f t="shared" si="12"/>
        <v>20630442</v>
      </c>
      <c r="P20" s="14">
        <f t="shared" ref="P20:P23" si="13">(O20/M20)</f>
        <v>1875494.7272727273</v>
      </c>
      <c r="Q20" s="14">
        <f t="shared" ref="Q20:Q23" si="14">(O20/N20)</f>
        <v>44271.3347639485</v>
      </c>
      <c r="R20"/>
      <c r="S20" s="2"/>
    </row>
    <row r="21" spans="1:19" ht="14.25" x14ac:dyDescent="0.2">
      <c r="A21" s="8">
        <v>9</v>
      </c>
      <c r="B21" s="29" t="s">
        <v>75</v>
      </c>
      <c r="C21" s="16"/>
      <c r="D21" s="28">
        <f>(D50+D67)</f>
        <v>84</v>
      </c>
      <c r="E21" s="28">
        <f t="shared" ref="E21:F21" si="15">(E50+E67)</f>
        <v>84</v>
      </c>
      <c r="F21" s="28">
        <f t="shared" si="15"/>
        <v>20287234</v>
      </c>
      <c r="G21" s="28"/>
      <c r="H21" s="28">
        <f t="shared" ref="H21:I21" si="16">(H50+H67)</f>
        <v>84</v>
      </c>
      <c r="I21" s="28">
        <f t="shared" si="16"/>
        <v>20287234</v>
      </c>
      <c r="J21" s="14">
        <f t="shared" si="5"/>
        <v>241514.69047619047</v>
      </c>
      <c r="K21" s="20"/>
      <c r="L21" s="14"/>
      <c r="M21" s="28">
        <f>(M50+M67)</f>
        <v>0</v>
      </c>
      <c r="N21" s="28">
        <f t="shared" ref="N21:O21" si="17">(N50+N67)</f>
        <v>0</v>
      </c>
      <c r="O21" s="28">
        <f t="shared" si="17"/>
        <v>0</v>
      </c>
      <c r="P21" s="14"/>
      <c r="Q21" s="14"/>
      <c r="R21"/>
      <c r="S21" s="2"/>
    </row>
    <row r="22" spans="1:19" ht="14.25" x14ac:dyDescent="0.2">
      <c r="A22" s="8">
        <v>10</v>
      </c>
      <c r="B22" s="29" t="s">
        <v>39</v>
      </c>
      <c r="C22" s="16"/>
      <c r="D22" s="13">
        <f>(D23+D24)</f>
        <v>55</v>
      </c>
      <c r="E22" s="13">
        <f t="shared" ref="E22:F22" si="18">(E23+E24)</f>
        <v>119</v>
      </c>
      <c r="F22" s="13">
        <f t="shared" si="18"/>
        <v>18592617</v>
      </c>
      <c r="G22" s="13"/>
      <c r="H22" s="13">
        <f t="shared" ref="H22:I22" si="19">(H23+H24)</f>
        <v>53</v>
      </c>
      <c r="I22" s="13">
        <f t="shared" si="19"/>
        <v>14181903</v>
      </c>
      <c r="J22" s="14">
        <f t="shared" si="5"/>
        <v>267583.07547169813</v>
      </c>
      <c r="K22" s="20"/>
      <c r="L22" s="14"/>
      <c r="M22" s="13">
        <f>(M23+M24)</f>
        <v>1</v>
      </c>
      <c r="N22" s="13">
        <f t="shared" ref="N22:O22" si="20">(N23+N24)</f>
        <v>64</v>
      </c>
      <c r="O22" s="13">
        <f t="shared" si="20"/>
        <v>4285714</v>
      </c>
      <c r="P22" s="14">
        <f t="shared" si="13"/>
        <v>4285714</v>
      </c>
      <c r="Q22" s="14">
        <f t="shared" si="14"/>
        <v>66964.28125</v>
      </c>
      <c r="R22"/>
      <c r="S22" s="2"/>
    </row>
    <row r="23" spans="1:19" ht="14.25" x14ac:dyDescent="0.2">
      <c r="A23" s="8">
        <v>11</v>
      </c>
      <c r="B23" s="29" t="s">
        <v>64</v>
      </c>
      <c r="C23" s="16"/>
      <c r="D23" s="13">
        <f>(D33)</f>
        <v>19</v>
      </c>
      <c r="E23" s="13">
        <f t="shared" ref="E23:F23" si="21">(E33)</f>
        <v>82</v>
      </c>
      <c r="F23" s="13">
        <f t="shared" si="21"/>
        <v>7285714</v>
      </c>
      <c r="G23" s="13"/>
      <c r="H23" s="13">
        <f t="shared" ref="H23:I23" si="22">(H33)</f>
        <v>18</v>
      </c>
      <c r="I23" s="13">
        <f t="shared" si="22"/>
        <v>3000000</v>
      </c>
      <c r="J23" s="14">
        <f t="shared" si="5"/>
        <v>166666.66666666666</v>
      </c>
      <c r="K23" s="20"/>
      <c r="L23" s="14"/>
      <c r="M23" s="13">
        <f>(M33)</f>
        <v>1</v>
      </c>
      <c r="N23" s="13">
        <f t="shared" ref="N23:O23" si="23">(N33)</f>
        <v>64</v>
      </c>
      <c r="O23" s="13">
        <f t="shared" si="23"/>
        <v>4285714</v>
      </c>
      <c r="P23" s="14">
        <f t="shared" si="13"/>
        <v>4285714</v>
      </c>
      <c r="Q23" s="14">
        <f t="shared" si="14"/>
        <v>66964.28125</v>
      </c>
      <c r="R23"/>
      <c r="S23" s="2"/>
    </row>
    <row r="24" spans="1:19" ht="14.25" x14ac:dyDescent="0.2">
      <c r="A24" s="8">
        <v>12</v>
      </c>
      <c r="B24" s="29" t="s">
        <v>65</v>
      </c>
      <c r="C24" s="23"/>
      <c r="D24" s="28">
        <f>(D49+D58+D62+D66+D69)</f>
        <v>36</v>
      </c>
      <c r="E24" s="28">
        <f t="shared" ref="E24:F24" si="24">(E49+E58+E62+E66+E69)</f>
        <v>37</v>
      </c>
      <c r="F24" s="28">
        <f t="shared" si="24"/>
        <v>11306903</v>
      </c>
      <c r="G24" s="28"/>
      <c r="H24" s="28">
        <f t="shared" ref="H24:I24" si="25">(H49+H58+H62+H66+H69)</f>
        <v>35</v>
      </c>
      <c r="I24" s="28">
        <f t="shared" si="25"/>
        <v>11181903</v>
      </c>
      <c r="J24" s="14">
        <f t="shared" si="5"/>
        <v>319482.94285714283</v>
      </c>
      <c r="K24" s="20"/>
      <c r="L24" s="14"/>
      <c r="M24" s="28">
        <f>(M49+M58+M62+M66+M69)</f>
        <v>0</v>
      </c>
      <c r="N24" s="28">
        <f t="shared" ref="N24:O24" si="26">(N49+N58+N62+N66+N69)</f>
        <v>0</v>
      </c>
      <c r="O24" s="28">
        <f t="shared" si="26"/>
        <v>0</v>
      </c>
      <c r="P24" s="14"/>
      <c r="Q24" s="14"/>
      <c r="R24"/>
      <c r="S24" s="2"/>
    </row>
    <row r="25" spans="1:19" ht="14.25" x14ac:dyDescent="0.2">
      <c r="A25" s="8">
        <v>13</v>
      </c>
      <c r="B25" s="9"/>
      <c r="C25" s="23"/>
      <c r="D25" s="13"/>
      <c r="E25" s="13"/>
      <c r="F25" s="14"/>
      <c r="G25" s="13"/>
      <c r="H25" s="13"/>
      <c r="I25" s="14"/>
      <c r="J25" s="14"/>
      <c r="K25" s="20"/>
      <c r="L25" s="14"/>
      <c r="M25" s="13"/>
      <c r="N25" s="13"/>
      <c r="O25" s="14"/>
      <c r="P25" s="14"/>
      <c r="Q25" s="14"/>
      <c r="R25"/>
      <c r="S25" s="2"/>
    </row>
    <row r="26" spans="1:19" ht="14.25" x14ac:dyDescent="0.2">
      <c r="A26" s="8">
        <v>14</v>
      </c>
      <c r="B26" s="9"/>
      <c r="C26" s="23"/>
      <c r="D26" s="24"/>
      <c r="E26" s="24"/>
      <c r="F26" s="25"/>
      <c r="G26" s="24"/>
      <c r="H26" s="24"/>
      <c r="I26" s="25"/>
      <c r="J26" s="25"/>
      <c r="K26" s="20"/>
      <c r="L26" s="14"/>
      <c r="M26" s="24"/>
      <c r="N26" s="24"/>
      <c r="O26" s="25"/>
      <c r="P26" s="14"/>
      <c r="Q26" s="14"/>
      <c r="R26"/>
      <c r="S26" s="2"/>
    </row>
    <row r="27" spans="1:19" ht="14.25" x14ac:dyDescent="0.2">
      <c r="A27" s="8">
        <v>15</v>
      </c>
      <c r="B27" s="10" t="s">
        <v>12</v>
      </c>
      <c r="C27" s="23"/>
      <c r="D27" s="13">
        <f>SUM(D28:D33)</f>
        <v>1295</v>
      </c>
      <c r="E27" s="13">
        <f>SUM(E28:E33)</f>
        <v>2134</v>
      </c>
      <c r="F27" s="14">
        <f>SUM(F28:F33)</f>
        <v>368608236</v>
      </c>
      <c r="G27" s="13"/>
      <c r="H27" s="13">
        <f>SUM(H28:H33)</f>
        <v>1284</v>
      </c>
      <c r="I27" s="14">
        <f>SUM(I28:I33)</f>
        <v>259263012</v>
      </c>
      <c r="J27" s="14">
        <f t="shared" ref="J27:J33" si="27">(I27/H27)</f>
        <v>201918.23364485981</v>
      </c>
      <c r="K27" s="24"/>
      <c r="L27" s="24"/>
      <c r="M27" s="13">
        <f>SUM(M28:M33)</f>
        <v>8</v>
      </c>
      <c r="N27" s="13">
        <f>SUM(N28:N33)</f>
        <v>844</v>
      </c>
      <c r="O27" s="14">
        <f>SUM(O28:O33)</f>
        <v>108398214</v>
      </c>
      <c r="P27" s="14">
        <f t="shared" ref="P27" si="28">(O27/M27)</f>
        <v>13549776.75</v>
      </c>
      <c r="Q27" s="14">
        <f t="shared" ref="Q27" si="29">(O27/N27)</f>
        <v>128433.9028436019</v>
      </c>
      <c r="R27"/>
      <c r="S27" s="2"/>
    </row>
    <row r="28" spans="1:19" ht="14.25" x14ac:dyDescent="0.2">
      <c r="A28" s="8">
        <v>16</v>
      </c>
      <c r="B28" s="16" t="s">
        <v>13</v>
      </c>
      <c r="C28" s="23"/>
      <c r="D28" s="13">
        <v>525</v>
      </c>
      <c r="E28" s="13">
        <v>525</v>
      </c>
      <c r="F28" s="14">
        <v>91112291</v>
      </c>
      <c r="G28" s="13"/>
      <c r="H28" s="13">
        <v>525</v>
      </c>
      <c r="I28" s="14">
        <v>91112291</v>
      </c>
      <c r="J28" s="14">
        <f t="shared" si="27"/>
        <v>173547.22095238094</v>
      </c>
      <c r="K28" s="15">
        <v>16</v>
      </c>
      <c r="L28" s="13"/>
      <c r="M28" s="13">
        <v>0</v>
      </c>
      <c r="N28" s="13">
        <v>0</v>
      </c>
      <c r="O28" s="14">
        <v>0</v>
      </c>
      <c r="P28" s="14"/>
      <c r="Q28" s="14"/>
      <c r="R28"/>
      <c r="S28" s="2"/>
    </row>
    <row r="29" spans="1:19" ht="14.25" x14ac:dyDescent="0.2">
      <c r="A29" s="8">
        <v>17</v>
      </c>
      <c r="B29" s="16" t="s">
        <v>14</v>
      </c>
      <c r="C29" s="23"/>
      <c r="D29" s="13">
        <v>275</v>
      </c>
      <c r="E29" s="13">
        <v>700</v>
      </c>
      <c r="F29" s="14">
        <v>144233355</v>
      </c>
      <c r="G29" s="13"/>
      <c r="H29" s="13">
        <v>270</v>
      </c>
      <c r="I29" s="14">
        <v>54943355</v>
      </c>
      <c r="J29" s="14">
        <f t="shared" si="27"/>
        <v>203493.90740740742</v>
      </c>
      <c r="K29" s="15">
        <v>13</v>
      </c>
      <c r="L29" s="13"/>
      <c r="M29" s="13">
        <v>3</v>
      </c>
      <c r="N29" s="13">
        <v>426</v>
      </c>
      <c r="O29" s="14">
        <v>88850000</v>
      </c>
      <c r="P29" s="14">
        <f t="shared" ref="P29" si="30">(O29/M29)</f>
        <v>29616666.666666668</v>
      </c>
      <c r="Q29" s="14">
        <f t="shared" ref="Q29" si="31">(O29/N29)</f>
        <v>208568.0751173709</v>
      </c>
      <c r="R29"/>
      <c r="S29" s="2"/>
    </row>
    <row r="30" spans="1:19" ht="14.25" x14ac:dyDescent="0.2">
      <c r="A30" s="8">
        <v>18</v>
      </c>
      <c r="B30" s="16" t="s">
        <v>15</v>
      </c>
      <c r="C30" s="23"/>
      <c r="D30" s="13">
        <v>74</v>
      </c>
      <c r="E30" s="13">
        <v>75</v>
      </c>
      <c r="F30" s="14">
        <v>20712770</v>
      </c>
      <c r="G30" s="13"/>
      <c r="H30" s="13">
        <v>73</v>
      </c>
      <c r="I30" s="14">
        <v>20205760</v>
      </c>
      <c r="J30" s="14">
        <f t="shared" si="27"/>
        <v>276791.23287671234</v>
      </c>
      <c r="K30" s="15">
        <v>2</v>
      </c>
      <c r="L30" s="13"/>
      <c r="M30" s="13">
        <v>0</v>
      </c>
      <c r="N30" s="13">
        <v>0</v>
      </c>
      <c r="O30" s="14">
        <v>0</v>
      </c>
      <c r="P30" s="14"/>
      <c r="Q30" s="14"/>
      <c r="R30"/>
      <c r="S30" s="2"/>
    </row>
    <row r="31" spans="1:19" ht="14.25" x14ac:dyDescent="0.2">
      <c r="A31" s="8">
        <v>19</v>
      </c>
      <c r="B31" s="16" t="s">
        <v>16</v>
      </c>
      <c r="C31" s="23"/>
      <c r="D31" s="13">
        <v>178</v>
      </c>
      <c r="E31" s="13">
        <v>193</v>
      </c>
      <c r="F31" s="14">
        <v>36273550</v>
      </c>
      <c r="G31" s="13"/>
      <c r="H31" s="13">
        <v>177</v>
      </c>
      <c r="I31" s="14">
        <v>34961050</v>
      </c>
      <c r="J31" s="14">
        <f t="shared" si="27"/>
        <v>197520.05649717513</v>
      </c>
      <c r="K31" s="15">
        <v>14</v>
      </c>
      <c r="L31" s="13"/>
      <c r="M31" s="13">
        <v>1</v>
      </c>
      <c r="N31" s="13">
        <v>16</v>
      </c>
      <c r="O31" s="14">
        <v>1312500</v>
      </c>
      <c r="P31" s="14">
        <f t="shared" ref="P31:P33" si="32">(O31/M31)</f>
        <v>1312500</v>
      </c>
      <c r="Q31" s="14">
        <f t="shared" ref="Q31:Q33" si="33">(O31/N31)</f>
        <v>82031.25</v>
      </c>
      <c r="R31"/>
      <c r="S31" s="2"/>
    </row>
    <row r="32" spans="1:19" ht="14.25" x14ac:dyDescent="0.2">
      <c r="A32" s="8">
        <v>20</v>
      </c>
      <c r="B32" s="16" t="s">
        <v>17</v>
      </c>
      <c r="C32" s="23"/>
      <c r="D32" s="13">
        <v>224</v>
      </c>
      <c r="E32" s="13">
        <v>559</v>
      </c>
      <c r="F32" s="14">
        <v>68990556</v>
      </c>
      <c r="G32" s="13"/>
      <c r="H32" s="13">
        <v>221</v>
      </c>
      <c r="I32" s="14">
        <v>55040556</v>
      </c>
      <c r="J32" s="14">
        <f t="shared" si="27"/>
        <v>249052.28959276018</v>
      </c>
      <c r="K32" s="15">
        <v>6</v>
      </c>
      <c r="L32" s="13"/>
      <c r="M32" s="13">
        <v>3</v>
      </c>
      <c r="N32" s="13">
        <v>338</v>
      </c>
      <c r="O32" s="14">
        <v>13950000</v>
      </c>
      <c r="P32" s="14">
        <f t="shared" si="32"/>
        <v>4650000</v>
      </c>
      <c r="Q32" s="14">
        <f t="shared" si="33"/>
        <v>41272.189349112428</v>
      </c>
      <c r="R32"/>
      <c r="S32" s="2"/>
    </row>
    <row r="33" spans="1:19" ht="14.25" x14ac:dyDescent="0.2">
      <c r="A33" s="8">
        <v>21</v>
      </c>
      <c r="B33" s="16" t="s">
        <v>18</v>
      </c>
      <c r="C33" s="23"/>
      <c r="D33" s="13">
        <v>19</v>
      </c>
      <c r="E33" s="13">
        <v>82</v>
      </c>
      <c r="F33" s="14">
        <v>7285714</v>
      </c>
      <c r="G33" s="13"/>
      <c r="H33" s="13">
        <v>18</v>
      </c>
      <c r="I33" s="14">
        <v>3000000</v>
      </c>
      <c r="J33" s="14">
        <f t="shared" si="27"/>
        <v>166666.66666666666</v>
      </c>
      <c r="K33" s="15">
        <v>17</v>
      </c>
      <c r="L33" s="13"/>
      <c r="M33" s="13">
        <v>1</v>
      </c>
      <c r="N33" s="13">
        <v>64</v>
      </c>
      <c r="O33" s="14">
        <v>4285714</v>
      </c>
      <c r="P33" s="14">
        <f t="shared" si="32"/>
        <v>4285714</v>
      </c>
      <c r="Q33" s="14">
        <f t="shared" si="33"/>
        <v>66964.28125</v>
      </c>
      <c r="R33"/>
      <c r="S33" s="2"/>
    </row>
    <row r="34" spans="1:19" ht="14.25" x14ac:dyDescent="0.2">
      <c r="A34" s="8">
        <v>22</v>
      </c>
      <c r="B34" s="23"/>
      <c r="C34" s="23"/>
      <c r="D34" s="13"/>
      <c r="E34" s="13"/>
      <c r="F34" s="14"/>
      <c r="G34" s="13"/>
      <c r="H34" s="13"/>
      <c r="I34" s="14"/>
      <c r="J34" s="13"/>
      <c r="K34" s="13"/>
      <c r="L34" s="13"/>
      <c r="M34" s="13"/>
      <c r="N34" s="13"/>
      <c r="O34" s="14"/>
      <c r="P34" s="14"/>
      <c r="Q34" s="14"/>
      <c r="R34"/>
      <c r="S34" s="2"/>
    </row>
    <row r="35" spans="1:19" ht="14.25" x14ac:dyDescent="0.2">
      <c r="A35" s="8">
        <v>23</v>
      </c>
      <c r="B35" s="10" t="s">
        <v>19</v>
      </c>
      <c r="C35" s="23"/>
      <c r="D35" s="13">
        <f>SUM(D36:D38)</f>
        <v>1102</v>
      </c>
      <c r="E35" s="13">
        <f>SUM(E36:E38)</f>
        <v>1557</v>
      </c>
      <c r="F35" s="14">
        <f>SUM(F36:F38)</f>
        <v>337638648</v>
      </c>
      <c r="G35" s="13"/>
      <c r="H35" s="13">
        <f>SUM(H36:H38)</f>
        <v>1073</v>
      </c>
      <c r="I35" s="14">
        <f>SUM(I36:I38)</f>
        <v>254932823</v>
      </c>
      <c r="J35" s="14">
        <f t="shared" ref="J35" si="34">(I35/H35)</f>
        <v>237588.83783783784</v>
      </c>
      <c r="K35" s="13"/>
      <c r="L35" s="13"/>
      <c r="M35" s="13">
        <f>SUM(M36:M38)</f>
        <v>11</v>
      </c>
      <c r="N35" s="13">
        <f>SUM(N36:N38)</f>
        <v>448</v>
      </c>
      <c r="O35" s="14">
        <f>SUM(O36:O38)</f>
        <v>77200368</v>
      </c>
      <c r="P35" s="14">
        <f t="shared" ref="P35:P38" si="35">(O35/M35)</f>
        <v>7018215.2727272725</v>
      </c>
      <c r="Q35" s="14">
        <f t="shared" ref="Q35:Q38" si="36">(O35/N35)</f>
        <v>172322.25</v>
      </c>
      <c r="R35"/>
      <c r="S35" s="2"/>
    </row>
    <row r="36" spans="1:19" ht="14.25" x14ac:dyDescent="0.2">
      <c r="A36" s="8">
        <v>24</v>
      </c>
      <c r="B36" s="16" t="s">
        <v>20</v>
      </c>
      <c r="C36" s="23"/>
      <c r="D36" s="13">
        <v>339</v>
      </c>
      <c r="E36" s="13">
        <v>410</v>
      </c>
      <c r="F36" s="14">
        <v>86781423</v>
      </c>
      <c r="G36" s="13"/>
      <c r="H36" s="13">
        <v>322</v>
      </c>
      <c r="I36" s="14">
        <v>81064966</v>
      </c>
      <c r="J36" s="14">
        <f>(I36/H36)</f>
        <v>251754.55279503105</v>
      </c>
      <c r="K36" s="15">
        <v>5</v>
      </c>
      <c r="L36" s="13"/>
      <c r="M36" s="13">
        <v>5</v>
      </c>
      <c r="N36" s="13">
        <v>64</v>
      </c>
      <c r="O36" s="14">
        <v>1200000</v>
      </c>
      <c r="P36" s="14">
        <f t="shared" si="35"/>
        <v>240000</v>
      </c>
      <c r="Q36" s="14">
        <f t="shared" si="36"/>
        <v>18750</v>
      </c>
      <c r="R36"/>
      <c r="S36" s="2"/>
    </row>
    <row r="37" spans="1:19" ht="14.25" x14ac:dyDescent="0.2">
      <c r="A37" s="8">
        <v>25</v>
      </c>
      <c r="B37" s="16" t="s">
        <v>21</v>
      </c>
      <c r="C37" s="23"/>
      <c r="D37" s="13">
        <v>258</v>
      </c>
      <c r="E37" s="13">
        <v>559</v>
      </c>
      <c r="F37" s="14">
        <v>112836664</v>
      </c>
      <c r="G37" s="13"/>
      <c r="H37" s="13">
        <v>247</v>
      </c>
      <c r="I37" s="14">
        <v>56597664</v>
      </c>
      <c r="J37" s="14">
        <f>(I37/H37)</f>
        <v>229140.34008097165</v>
      </c>
      <c r="K37" s="15">
        <v>10</v>
      </c>
      <c r="L37" s="13"/>
      <c r="M37" s="13">
        <v>5</v>
      </c>
      <c r="N37" s="13">
        <v>300</v>
      </c>
      <c r="O37" s="14">
        <v>55250000</v>
      </c>
      <c r="P37" s="14">
        <f t="shared" si="35"/>
        <v>11050000</v>
      </c>
      <c r="Q37" s="14">
        <f t="shared" si="36"/>
        <v>184166.66666666666</v>
      </c>
      <c r="R37"/>
      <c r="S37" s="2"/>
    </row>
    <row r="38" spans="1:19" ht="14.25" x14ac:dyDescent="0.2">
      <c r="A38" s="8">
        <v>26</v>
      </c>
      <c r="B38" s="16" t="s">
        <v>22</v>
      </c>
      <c r="C38" s="23"/>
      <c r="D38" s="13">
        <v>505</v>
      </c>
      <c r="E38" s="13">
        <v>588</v>
      </c>
      <c r="F38" s="14">
        <v>138020561</v>
      </c>
      <c r="G38" s="13"/>
      <c r="H38" s="13">
        <v>504</v>
      </c>
      <c r="I38" s="14">
        <v>117270193</v>
      </c>
      <c r="J38" s="14">
        <f>(I38/H38)</f>
        <v>232678.95436507938</v>
      </c>
      <c r="K38" s="15">
        <v>8</v>
      </c>
      <c r="L38" s="13"/>
      <c r="M38" s="13">
        <v>1</v>
      </c>
      <c r="N38" s="13">
        <v>84</v>
      </c>
      <c r="O38" s="14">
        <v>20750368</v>
      </c>
      <c r="P38" s="14">
        <f t="shared" si="35"/>
        <v>20750368</v>
      </c>
      <c r="Q38" s="14">
        <f t="shared" si="36"/>
        <v>247028.19047619047</v>
      </c>
      <c r="R38"/>
      <c r="S38" s="2"/>
    </row>
    <row r="39" spans="1:19" ht="14.25" x14ac:dyDescent="0.2">
      <c r="A39" s="8">
        <v>27</v>
      </c>
      <c r="B39" s="23"/>
      <c r="C39" s="23"/>
      <c r="D39" s="13"/>
      <c r="E39" s="13"/>
      <c r="F39" s="14"/>
      <c r="G39" s="13"/>
      <c r="H39" s="13"/>
      <c r="I39" s="14"/>
      <c r="J39" s="13"/>
      <c r="K39" s="13"/>
      <c r="L39" s="13"/>
      <c r="M39" s="13"/>
      <c r="N39" s="13"/>
      <c r="O39" s="14"/>
      <c r="P39" s="14"/>
      <c r="Q39" s="14"/>
      <c r="R39"/>
      <c r="S39" s="2"/>
    </row>
    <row r="40" spans="1:19" ht="14.25" x14ac:dyDescent="0.2">
      <c r="A40" s="8">
        <v>28</v>
      </c>
      <c r="B40" s="10" t="s">
        <v>23</v>
      </c>
      <c r="C40" s="23"/>
      <c r="D40" s="13">
        <f>SUM(D41:D43)</f>
        <v>447</v>
      </c>
      <c r="E40" s="13">
        <f>SUM(E41:E43)</f>
        <v>493</v>
      </c>
      <c r="F40" s="14">
        <f>SUM(F41:F43)</f>
        <v>99512801</v>
      </c>
      <c r="G40" s="13"/>
      <c r="H40" s="13">
        <f>SUM(H41:H43)</f>
        <v>445</v>
      </c>
      <c r="I40" s="14">
        <f>SUM(I41:I43)</f>
        <v>95344859</v>
      </c>
      <c r="J40" s="14">
        <f t="shared" ref="J40" si="37">(I40/H40)</f>
        <v>214258.11011235954</v>
      </c>
      <c r="K40" s="13"/>
      <c r="L40" s="13"/>
      <c r="M40" s="13">
        <f>SUM(M41:M43)</f>
        <v>2</v>
      </c>
      <c r="N40" s="13">
        <f>SUM(N41:N43)</f>
        <v>48</v>
      </c>
      <c r="O40" s="14">
        <f>SUM(O41:O43)</f>
        <v>4167942</v>
      </c>
      <c r="P40" s="14">
        <f t="shared" ref="P40" si="38">(O40/M40)</f>
        <v>2083971</v>
      </c>
      <c r="Q40" s="14">
        <f t="shared" ref="Q40" si="39">(O40/N40)</f>
        <v>86832.125</v>
      </c>
      <c r="R40"/>
      <c r="S40" s="2"/>
    </row>
    <row r="41" spans="1:19" ht="14.25" x14ac:dyDescent="0.2">
      <c r="A41" s="8">
        <v>29</v>
      </c>
      <c r="B41" s="16" t="s">
        <v>24</v>
      </c>
      <c r="C41" s="23"/>
      <c r="D41" s="13">
        <v>44</v>
      </c>
      <c r="E41" s="13">
        <v>44</v>
      </c>
      <c r="F41" s="14">
        <v>10174820</v>
      </c>
      <c r="G41" s="13"/>
      <c r="H41" s="13">
        <v>44</v>
      </c>
      <c r="I41" s="14">
        <v>10174820</v>
      </c>
      <c r="J41" s="14">
        <f>(I41/H41)</f>
        <v>231245.90909090909</v>
      </c>
      <c r="K41" s="15">
        <v>9</v>
      </c>
      <c r="L41" s="13"/>
      <c r="M41" s="13">
        <v>0</v>
      </c>
      <c r="N41" s="13">
        <v>0</v>
      </c>
      <c r="O41" s="14">
        <v>0</v>
      </c>
      <c r="P41" s="14"/>
      <c r="Q41" s="14"/>
      <c r="R41"/>
      <c r="S41" s="2"/>
    </row>
    <row r="42" spans="1:19" ht="14.25" x14ac:dyDescent="0.2">
      <c r="A42" s="8">
        <v>30</v>
      </c>
      <c r="B42" s="16" t="s">
        <v>25</v>
      </c>
      <c r="C42" s="23"/>
      <c r="D42" s="13">
        <v>170</v>
      </c>
      <c r="E42" s="13">
        <v>216</v>
      </c>
      <c r="F42" s="14">
        <v>40664574</v>
      </c>
      <c r="G42" s="13"/>
      <c r="H42" s="13">
        <v>168</v>
      </c>
      <c r="I42" s="14">
        <v>36496632</v>
      </c>
      <c r="J42" s="14">
        <f>(I42/H42)</f>
        <v>217241.85714285713</v>
      </c>
      <c r="K42" s="15">
        <v>11</v>
      </c>
      <c r="L42" s="13"/>
      <c r="M42" s="13">
        <v>2</v>
      </c>
      <c r="N42" s="13">
        <v>48</v>
      </c>
      <c r="O42" s="14">
        <v>4167942</v>
      </c>
      <c r="P42" s="14">
        <f t="shared" ref="P42" si="40">(O42/M42)</f>
        <v>2083971</v>
      </c>
      <c r="Q42" s="14">
        <f t="shared" ref="Q42" si="41">(O42/N42)</f>
        <v>86832.125</v>
      </c>
      <c r="R42"/>
      <c r="S42" s="2"/>
    </row>
    <row r="43" spans="1:19" ht="14.25" x14ac:dyDescent="0.2">
      <c r="A43" s="8">
        <v>31</v>
      </c>
      <c r="B43" s="16" t="s">
        <v>26</v>
      </c>
      <c r="C43" s="23"/>
      <c r="D43" s="13">
        <v>233</v>
      </c>
      <c r="E43" s="13">
        <v>233</v>
      </c>
      <c r="F43" s="14">
        <v>48673407</v>
      </c>
      <c r="G43" s="13"/>
      <c r="H43" s="13">
        <v>233</v>
      </c>
      <c r="I43" s="14">
        <v>48673407</v>
      </c>
      <c r="J43" s="14">
        <f>(I43/H43)</f>
        <v>208898.7424892704</v>
      </c>
      <c r="K43" s="15">
        <v>12</v>
      </c>
      <c r="L43" s="13"/>
      <c r="M43" s="13">
        <v>0</v>
      </c>
      <c r="N43" s="13">
        <v>0</v>
      </c>
      <c r="O43" s="14">
        <v>0</v>
      </c>
      <c r="P43" s="14"/>
      <c r="Q43" s="14"/>
      <c r="R43"/>
      <c r="S43" s="2"/>
    </row>
    <row r="44" spans="1:19" ht="14.25" x14ac:dyDescent="0.2">
      <c r="A44" s="8">
        <v>32</v>
      </c>
      <c r="B44" s="16"/>
      <c r="C44" s="23"/>
      <c r="D44" s="13"/>
      <c r="E44" s="13"/>
      <c r="F44" s="14"/>
      <c r="G44" s="13"/>
      <c r="H44" s="13"/>
      <c r="I44" s="14"/>
      <c r="J44" s="13"/>
      <c r="K44" s="13"/>
      <c r="L44" s="13"/>
      <c r="M44" s="13"/>
      <c r="N44" s="13"/>
      <c r="O44" s="14"/>
      <c r="P44" s="14"/>
      <c r="Q44" s="14"/>
      <c r="R44"/>
      <c r="S44" s="2"/>
    </row>
    <row r="45" spans="1:19" ht="14.25" x14ac:dyDescent="0.2">
      <c r="A45" s="8">
        <v>33</v>
      </c>
      <c r="B45" s="10" t="s">
        <v>36</v>
      </c>
      <c r="C45" s="23"/>
      <c r="D45" s="13"/>
      <c r="E45" s="13"/>
      <c r="F45" s="14"/>
      <c r="G45" s="13"/>
      <c r="H45" s="13"/>
      <c r="I45" s="14"/>
      <c r="J45" s="13"/>
      <c r="K45" s="13"/>
      <c r="L45" s="13"/>
      <c r="M45" s="13"/>
      <c r="N45" s="13"/>
      <c r="O45" s="14"/>
      <c r="P45" s="14"/>
      <c r="Q45" s="14"/>
      <c r="R45"/>
      <c r="S45" s="2"/>
    </row>
    <row r="46" spans="1:19" ht="14.25" x14ac:dyDescent="0.2">
      <c r="A46" s="8">
        <v>34</v>
      </c>
      <c r="B46" s="16" t="s">
        <v>40</v>
      </c>
      <c r="C46" s="23"/>
      <c r="D46" s="13"/>
      <c r="E46" s="13"/>
      <c r="F46" s="14"/>
      <c r="G46" s="13"/>
      <c r="H46" s="13"/>
      <c r="I46" s="14"/>
      <c r="J46" s="13"/>
      <c r="K46" s="13"/>
      <c r="L46" s="13"/>
      <c r="M46" s="13"/>
      <c r="N46" s="13"/>
      <c r="O46" s="14"/>
      <c r="P46" s="14"/>
      <c r="Q46" s="14"/>
      <c r="R46"/>
      <c r="S46" s="2"/>
    </row>
    <row r="47" spans="1:19" ht="14.25" x14ac:dyDescent="0.2">
      <c r="A47" s="8">
        <v>35</v>
      </c>
      <c r="B47" s="30" t="s">
        <v>51</v>
      </c>
      <c r="C47" s="23"/>
      <c r="D47" s="13"/>
      <c r="E47" s="13"/>
      <c r="F47" s="14"/>
      <c r="G47" s="13"/>
      <c r="H47" s="13"/>
      <c r="I47" s="14"/>
      <c r="J47" s="13"/>
      <c r="K47" s="13"/>
      <c r="L47" s="13"/>
      <c r="M47" s="13"/>
      <c r="N47" s="13"/>
      <c r="O47" s="14"/>
      <c r="P47" s="14"/>
      <c r="Q47" s="14"/>
      <c r="R47"/>
      <c r="S47" s="2"/>
    </row>
    <row r="48" spans="1:19" ht="14.25" x14ac:dyDescent="0.2">
      <c r="A48" s="8">
        <v>36</v>
      </c>
      <c r="B48" s="30" t="s">
        <v>52</v>
      </c>
      <c r="C48" s="23"/>
      <c r="D48" s="13"/>
      <c r="E48" s="13"/>
      <c r="F48" s="14"/>
      <c r="G48" s="13"/>
      <c r="H48" s="13"/>
      <c r="I48" s="14"/>
      <c r="J48" s="13"/>
      <c r="K48" s="13"/>
      <c r="L48" s="13"/>
      <c r="M48" s="13"/>
      <c r="N48" s="13"/>
      <c r="O48" s="14"/>
      <c r="P48" s="14"/>
      <c r="Q48" s="14"/>
      <c r="R48"/>
      <c r="S48" s="2"/>
    </row>
    <row r="49" spans="1:19" ht="14.25" x14ac:dyDescent="0.2">
      <c r="A49" s="8">
        <v>37</v>
      </c>
      <c r="B49" s="16" t="s">
        <v>27</v>
      </c>
      <c r="C49" s="23"/>
      <c r="D49" s="13">
        <v>19</v>
      </c>
      <c r="E49" s="13">
        <v>19</v>
      </c>
      <c r="F49" s="14">
        <v>7522277</v>
      </c>
      <c r="G49" s="13"/>
      <c r="H49" s="13">
        <v>19</v>
      </c>
      <c r="I49" s="14">
        <v>7522277</v>
      </c>
      <c r="J49" s="14">
        <f>(I49/H49)</f>
        <v>395909.31578947371</v>
      </c>
      <c r="K49" s="15">
        <v>1</v>
      </c>
      <c r="L49" s="13"/>
      <c r="M49" s="13">
        <v>0</v>
      </c>
      <c r="N49" s="13">
        <v>0</v>
      </c>
      <c r="O49" s="14">
        <v>0</v>
      </c>
      <c r="P49" s="14"/>
      <c r="Q49" s="14"/>
      <c r="R49"/>
      <c r="S49" s="2"/>
    </row>
    <row r="50" spans="1:19" ht="14.25" x14ac:dyDescent="0.2">
      <c r="A50" s="8">
        <v>38</v>
      </c>
      <c r="B50" s="16" t="s">
        <v>28</v>
      </c>
      <c r="C50" s="13"/>
      <c r="D50" s="13">
        <v>60</v>
      </c>
      <c r="E50" s="13">
        <v>60</v>
      </c>
      <c r="F50" s="14">
        <v>15775306</v>
      </c>
      <c r="G50" s="13"/>
      <c r="H50" s="13">
        <v>60</v>
      </c>
      <c r="I50" s="14">
        <v>15775306</v>
      </c>
      <c r="J50" s="14">
        <f>(I50/H50)</f>
        <v>262921.76666666666</v>
      </c>
      <c r="K50" s="15">
        <v>4</v>
      </c>
      <c r="L50" s="13"/>
      <c r="M50" s="13">
        <v>0</v>
      </c>
      <c r="N50" s="13">
        <v>0</v>
      </c>
      <c r="O50" s="14">
        <v>0</v>
      </c>
      <c r="P50" s="14"/>
      <c r="Q50" s="14"/>
      <c r="R50"/>
      <c r="S50" s="2"/>
    </row>
    <row r="51" spans="1:19" ht="14.25" x14ac:dyDescent="0.2">
      <c r="A51" s="8">
        <v>39</v>
      </c>
      <c r="B51" s="16"/>
      <c r="C51" s="23"/>
      <c r="D51" s="13"/>
      <c r="E51" s="13"/>
      <c r="F51" s="14"/>
      <c r="G51" s="13"/>
      <c r="H51" s="13"/>
      <c r="I51" s="14"/>
      <c r="J51" s="13"/>
      <c r="K51" s="13"/>
      <c r="L51" s="13"/>
      <c r="M51" s="13"/>
      <c r="N51" s="13"/>
      <c r="O51" s="14"/>
      <c r="P51" s="14"/>
      <c r="Q51" s="14"/>
      <c r="R51"/>
      <c r="S51" s="2"/>
    </row>
    <row r="52" spans="1:19" ht="14.25" x14ac:dyDescent="0.2">
      <c r="A52" s="8">
        <v>40</v>
      </c>
      <c r="B52" s="10" t="s">
        <v>37</v>
      </c>
      <c r="C52" s="23"/>
      <c r="D52" s="13"/>
      <c r="E52" s="13"/>
      <c r="F52" s="14"/>
      <c r="G52" s="13"/>
      <c r="H52" s="13"/>
      <c r="I52" s="14"/>
      <c r="J52" s="13"/>
      <c r="K52" s="13"/>
      <c r="L52" s="13"/>
      <c r="M52" s="13"/>
      <c r="N52" s="13"/>
      <c r="O52" s="14"/>
      <c r="P52" s="14"/>
      <c r="Q52" s="14"/>
      <c r="R52"/>
      <c r="S52" s="2"/>
    </row>
    <row r="53" spans="1:19" ht="14.25" x14ac:dyDescent="0.2">
      <c r="A53" s="8">
        <v>41</v>
      </c>
      <c r="B53" s="16" t="s">
        <v>41</v>
      </c>
      <c r="C53" s="23"/>
      <c r="D53" s="13"/>
      <c r="E53" s="13"/>
      <c r="F53" s="14"/>
      <c r="G53" s="13"/>
      <c r="H53" s="13"/>
      <c r="I53" s="14"/>
      <c r="J53" s="13"/>
      <c r="K53" s="13"/>
      <c r="L53" s="13"/>
      <c r="M53" s="13"/>
      <c r="N53" s="13"/>
      <c r="O53" s="14"/>
      <c r="P53" s="14"/>
      <c r="Q53" s="14"/>
      <c r="R53"/>
      <c r="S53" s="2"/>
    </row>
    <row r="54" spans="1:19" ht="14.25" x14ac:dyDescent="0.2">
      <c r="A54" s="8">
        <v>42</v>
      </c>
      <c r="B54" s="30" t="s">
        <v>53</v>
      </c>
      <c r="C54" s="23"/>
      <c r="D54" s="13"/>
      <c r="E54" s="13"/>
      <c r="F54" s="14"/>
      <c r="G54" s="13"/>
      <c r="H54" s="13"/>
      <c r="I54" s="14"/>
      <c r="J54" s="13"/>
      <c r="K54" s="13"/>
      <c r="L54" s="13"/>
      <c r="M54" s="13"/>
      <c r="N54" s="13"/>
      <c r="O54" s="14"/>
      <c r="P54" s="14"/>
      <c r="Q54" s="14"/>
      <c r="R54"/>
      <c r="S54" s="2"/>
    </row>
    <row r="55" spans="1:19" ht="14.25" x14ac:dyDescent="0.2">
      <c r="A55" s="8">
        <v>43</v>
      </c>
      <c r="B55" s="30" t="s">
        <v>54</v>
      </c>
      <c r="C55" s="23"/>
      <c r="D55" s="13"/>
      <c r="E55" s="13"/>
      <c r="F55" s="14"/>
      <c r="G55" s="13"/>
      <c r="H55" s="13"/>
      <c r="I55" s="14"/>
      <c r="J55" s="13"/>
      <c r="K55" s="13"/>
      <c r="L55" s="13"/>
      <c r="M55" s="13"/>
      <c r="N55" s="13"/>
      <c r="O55" s="14"/>
      <c r="P55" s="14"/>
      <c r="Q55" s="14"/>
      <c r="R55"/>
      <c r="S55" s="2"/>
    </row>
    <row r="56" spans="1:19" ht="14.25" x14ac:dyDescent="0.2">
      <c r="A56" s="8">
        <v>44</v>
      </c>
      <c r="B56" s="16" t="s">
        <v>29</v>
      </c>
      <c r="C56" s="23"/>
      <c r="D56" s="13">
        <v>27</v>
      </c>
      <c r="E56" s="13">
        <v>27</v>
      </c>
      <c r="F56" s="14">
        <v>7142625</v>
      </c>
      <c r="G56" s="13"/>
      <c r="H56" s="13">
        <v>27</v>
      </c>
      <c r="I56" s="14">
        <v>7142625</v>
      </c>
      <c r="J56" s="14">
        <f>(I56/H56)</f>
        <v>264541.66666666669</v>
      </c>
      <c r="K56" s="15">
        <v>3</v>
      </c>
      <c r="L56" s="13"/>
      <c r="M56" s="13">
        <v>0</v>
      </c>
      <c r="N56" s="13">
        <v>0</v>
      </c>
      <c r="O56" s="14">
        <v>0</v>
      </c>
      <c r="P56" s="14"/>
      <c r="Q56" s="14"/>
      <c r="R56"/>
      <c r="S56" s="2"/>
    </row>
    <row r="57" spans="1:19" ht="14.25" x14ac:dyDescent="0.2">
      <c r="A57" s="8">
        <v>45</v>
      </c>
      <c r="B57" s="16" t="s">
        <v>42</v>
      </c>
      <c r="C57" s="23"/>
      <c r="D57" s="13"/>
      <c r="E57" s="13"/>
      <c r="F57" s="14"/>
      <c r="G57" s="13"/>
      <c r="H57" s="13"/>
      <c r="I57" s="14"/>
      <c r="J57" s="13"/>
      <c r="K57" s="13"/>
      <c r="L57" s="13"/>
      <c r="M57" s="13"/>
      <c r="N57" s="13"/>
      <c r="O57" s="14"/>
      <c r="P57" s="14"/>
      <c r="Q57" s="14"/>
      <c r="R57"/>
      <c r="S57" s="2"/>
    </row>
    <row r="58" spans="1:19" ht="14.25" x14ac:dyDescent="0.2">
      <c r="A58" s="8">
        <v>46</v>
      </c>
      <c r="B58" s="30" t="s">
        <v>55</v>
      </c>
      <c r="C58" s="23"/>
      <c r="D58" s="13">
        <v>0</v>
      </c>
      <c r="E58" s="13">
        <v>0</v>
      </c>
      <c r="F58" s="14">
        <v>0</v>
      </c>
      <c r="G58" s="13"/>
      <c r="H58" s="13">
        <v>0</v>
      </c>
      <c r="I58" s="14">
        <v>0</v>
      </c>
      <c r="J58" s="13"/>
      <c r="K58" s="13"/>
      <c r="L58" s="13"/>
      <c r="M58" s="13">
        <v>0</v>
      </c>
      <c r="N58" s="13">
        <v>0</v>
      </c>
      <c r="O58" s="14">
        <v>0</v>
      </c>
      <c r="P58" s="14"/>
      <c r="Q58" s="14"/>
      <c r="R58"/>
      <c r="S58" s="2"/>
    </row>
    <row r="59" spans="1:19" ht="14.25" x14ac:dyDescent="0.2">
      <c r="A59" s="8">
        <v>47</v>
      </c>
      <c r="B59" s="30" t="s">
        <v>56</v>
      </c>
      <c r="C59" s="23"/>
      <c r="D59" s="13"/>
      <c r="E59" s="13"/>
      <c r="F59" s="14"/>
      <c r="G59" s="13"/>
      <c r="H59" s="13"/>
      <c r="I59" s="14"/>
      <c r="J59" s="13"/>
      <c r="K59" s="13"/>
      <c r="L59" s="13"/>
      <c r="M59" s="13"/>
      <c r="N59" s="13"/>
      <c r="O59" s="14"/>
      <c r="P59" s="14"/>
      <c r="Q59" s="14"/>
      <c r="R59"/>
      <c r="S59" s="2"/>
    </row>
    <row r="60" spans="1:19" ht="14.25" x14ac:dyDescent="0.2">
      <c r="A60" s="8">
        <v>48</v>
      </c>
      <c r="B60" s="16" t="s">
        <v>30</v>
      </c>
      <c r="C60" s="23"/>
      <c r="D60" s="13">
        <v>35</v>
      </c>
      <c r="E60" s="13">
        <v>35</v>
      </c>
      <c r="F60" s="14">
        <v>8261710</v>
      </c>
      <c r="G60" s="13"/>
      <c r="H60" s="13">
        <v>35</v>
      </c>
      <c r="I60" s="14">
        <v>8261710</v>
      </c>
      <c r="J60" s="14">
        <f>(I60/H60)</f>
        <v>236048.85714285713</v>
      </c>
      <c r="K60" s="15">
        <v>7</v>
      </c>
      <c r="L60" s="13"/>
      <c r="M60" s="13">
        <v>0</v>
      </c>
      <c r="N60" s="13">
        <v>0</v>
      </c>
      <c r="O60" s="14">
        <v>0</v>
      </c>
      <c r="P60" s="14"/>
      <c r="Q60" s="14"/>
      <c r="R60"/>
      <c r="S60" s="2"/>
    </row>
    <row r="61" spans="1:19" ht="14.25" x14ac:dyDescent="0.2">
      <c r="A61" s="8">
        <v>49</v>
      </c>
      <c r="B61" s="16" t="s">
        <v>43</v>
      </c>
      <c r="C61" s="23"/>
      <c r="D61" s="13"/>
      <c r="E61" s="13"/>
      <c r="F61" s="14"/>
      <c r="G61" s="13"/>
      <c r="H61" s="13"/>
      <c r="I61" s="14"/>
      <c r="J61" s="13"/>
      <c r="K61" s="13"/>
      <c r="L61" s="13"/>
      <c r="M61" s="13"/>
      <c r="N61" s="13"/>
      <c r="O61" s="14"/>
      <c r="P61" s="14"/>
      <c r="Q61" s="14"/>
      <c r="R61"/>
      <c r="S61" s="2"/>
    </row>
    <row r="62" spans="1:19" ht="14.25" x14ac:dyDescent="0.2">
      <c r="A62" s="8">
        <v>50</v>
      </c>
      <c r="B62" s="30" t="s">
        <v>57</v>
      </c>
      <c r="C62" s="23"/>
      <c r="D62" s="13">
        <v>5</v>
      </c>
      <c r="E62" s="13">
        <v>5</v>
      </c>
      <c r="F62" s="14">
        <v>1425626</v>
      </c>
      <c r="G62" s="13"/>
      <c r="H62" s="13">
        <v>5</v>
      </c>
      <c r="I62" s="14">
        <v>1425626</v>
      </c>
      <c r="J62" s="14">
        <f t="shared" ref="J62" si="42">(I62/H62)</f>
        <v>285125.2</v>
      </c>
      <c r="K62" s="13"/>
      <c r="L62" s="13"/>
      <c r="M62" s="13">
        <v>0</v>
      </c>
      <c r="N62" s="13">
        <v>0</v>
      </c>
      <c r="O62" s="14">
        <v>0</v>
      </c>
      <c r="P62" s="14"/>
      <c r="Q62" s="14"/>
      <c r="R62"/>
      <c r="S62" s="2"/>
    </row>
    <row r="63" spans="1:19" ht="14.25" x14ac:dyDescent="0.2">
      <c r="A63" s="8">
        <v>51</v>
      </c>
      <c r="B63" s="14"/>
      <c r="C63" s="23"/>
      <c r="D63" s="13"/>
      <c r="E63" s="13"/>
      <c r="F63" s="14"/>
      <c r="G63" s="13"/>
      <c r="H63" s="13"/>
      <c r="I63" s="14"/>
      <c r="J63" s="13"/>
      <c r="K63" s="13"/>
      <c r="L63" s="13"/>
      <c r="M63" s="13"/>
      <c r="N63" s="13"/>
      <c r="O63" s="14"/>
      <c r="P63" s="14"/>
      <c r="Q63" s="14"/>
      <c r="R63"/>
      <c r="S63" s="2"/>
    </row>
    <row r="64" spans="1:19" ht="14.25" x14ac:dyDescent="0.2">
      <c r="A64" s="8">
        <v>52</v>
      </c>
      <c r="B64" s="10" t="s">
        <v>38</v>
      </c>
      <c r="C64" s="13"/>
      <c r="D64" s="13"/>
      <c r="E64" s="13"/>
      <c r="F64" s="14"/>
      <c r="G64" s="13"/>
      <c r="H64" s="13"/>
      <c r="I64" s="14"/>
      <c r="J64" s="13"/>
      <c r="K64" s="13"/>
      <c r="L64" s="13"/>
      <c r="M64" s="13"/>
      <c r="N64" s="13"/>
      <c r="O64" s="14"/>
      <c r="P64" s="14"/>
      <c r="Q64" s="14"/>
      <c r="R64"/>
      <c r="S64" s="2"/>
    </row>
    <row r="65" spans="1:19" ht="14.25" x14ac:dyDescent="0.2">
      <c r="A65" s="8">
        <v>53</v>
      </c>
      <c r="B65" s="16" t="s">
        <v>44</v>
      </c>
      <c r="C65" s="13"/>
      <c r="D65" s="13"/>
      <c r="E65" s="13"/>
      <c r="F65" s="14"/>
      <c r="G65" s="13"/>
      <c r="H65" s="13"/>
      <c r="I65" s="14"/>
      <c r="J65" s="13"/>
      <c r="K65" s="13"/>
      <c r="L65" s="13"/>
      <c r="M65" s="13"/>
      <c r="N65" s="13"/>
      <c r="O65" s="14"/>
      <c r="P65" s="14"/>
      <c r="Q65" s="14"/>
      <c r="R65"/>
      <c r="S65"/>
    </row>
    <row r="66" spans="1:19" ht="14.25" x14ac:dyDescent="0.2">
      <c r="A66" s="8">
        <v>54</v>
      </c>
      <c r="B66" s="16" t="s">
        <v>58</v>
      </c>
      <c r="C66" s="13"/>
      <c r="D66" s="13">
        <v>6</v>
      </c>
      <c r="E66" s="13">
        <v>6</v>
      </c>
      <c r="F66" s="14">
        <v>900000</v>
      </c>
      <c r="G66" s="13"/>
      <c r="H66" s="13">
        <v>6</v>
      </c>
      <c r="I66" s="14">
        <v>900000</v>
      </c>
      <c r="J66" s="14">
        <f>(I66/H66)</f>
        <v>150000</v>
      </c>
      <c r="K66" s="15">
        <v>18</v>
      </c>
      <c r="L66" s="13"/>
      <c r="M66" s="13">
        <v>0</v>
      </c>
      <c r="N66" s="13">
        <v>0</v>
      </c>
      <c r="O66" s="14">
        <v>0</v>
      </c>
      <c r="P66" s="14"/>
      <c r="Q66" s="14"/>
      <c r="R66"/>
      <c r="S66"/>
    </row>
    <row r="67" spans="1:19" ht="14.25" x14ac:dyDescent="0.2">
      <c r="A67" s="8">
        <v>55</v>
      </c>
      <c r="B67" s="16" t="s">
        <v>31</v>
      </c>
      <c r="C67" s="13"/>
      <c r="D67" s="13">
        <v>24</v>
      </c>
      <c r="E67" s="13">
        <v>24</v>
      </c>
      <c r="F67" s="14">
        <v>4511928</v>
      </c>
      <c r="G67" s="13"/>
      <c r="H67" s="13">
        <v>24</v>
      </c>
      <c r="I67" s="14">
        <v>4511928</v>
      </c>
      <c r="J67" s="14">
        <f>(I67/H67)</f>
        <v>187997</v>
      </c>
      <c r="K67" s="15">
        <v>15</v>
      </c>
      <c r="L67" s="13"/>
      <c r="M67" s="13">
        <v>0</v>
      </c>
      <c r="N67" s="13">
        <v>0</v>
      </c>
      <c r="O67" s="14">
        <v>0</v>
      </c>
      <c r="P67" s="14"/>
      <c r="Q67" s="14"/>
      <c r="R67"/>
      <c r="S67"/>
    </row>
    <row r="68" spans="1:19" ht="15" x14ac:dyDescent="0.25">
      <c r="A68" s="6"/>
      <c r="B68" s="16" t="s">
        <v>59</v>
      </c>
      <c r="C68" s="13"/>
      <c r="D68" s="13"/>
      <c r="E68" s="13"/>
      <c r="F68" s="14"/>
      <c r="G68" s="13"/>
      <c r="H68" s="13"/>
      <c r="I68" s="14"/>
      <c r="J68" s="13"/>
      <c r="K68" s="13"/>
      <c r="L68" s="13"/>
      <c r="M68" s="13"/>
      <c r="N68" s="13"/>
      <c r="O68" s="14"/>
      <c r="P68" s="14"/>
      <c r="Q68" s="14"/>
      <c r="R68"/>
      <c r="S68"/>
    </row>
    <row r="69" spans="1:19" ht="14.25" x14ac:dyDescent="0.2">
      <c r="A69" s="7"/>
      <c r="B69" s="30" t="s">
        <v>60</v>
      </c>
      <c r="C69" s="13"/>
      <c r="D69" s="13">
        <v>6</v>
      </c>
      <c r="E69" s="13">
        <v>7</v>
      </c>
      <c r="F69" s="14">
        <v>1459000</v>
      </c>
      <c r="G69" s="13"/>
      <c r="H69" s="13">
        <v>5</v>
      </c>
      <c r="I69" s="14">
        <v>1334000</v>
      </c>
      <c r="J69" s="14">
        <f t="shared" ref="J69" si="43">(I69/H69)</f>
        <v>266800</v>
      </c>
      <c r="K69" s="13"/>
      <c r="L69" s="13"/>
      <c r="M69" s="13">
        <v>0</v>
      </c>
      <c r="N69" s="13">
        <v>0</v>
      </c>
      <c r="O69" s="14">
        <v>0</v>
      </c>
      <c r="P69" s="14"/>
      <c r="Q69" s="14"/>
      <c r="R69"/>
      <c r="S69"/>
    </row>
    <row r="70" spans="1:19" ht="14.25" x14ac:dyDescent="0.2">
      <c r="A70" s="7"/>
      <c r="B70" s="31"/>
      <c r="C70" s="13"/>
      <c r="D70" s="13"/>
      <c r="E70" s="13"/>
      <c r="F70" s="14"/>
      <c r="G70" s="13"/>
      <c r="H70" s="13"/>
      <c r="I70" s="14"/>
      <c r="J70" s="14"/>
      <c r="K70" s="20"/>
      <c r="L70" s="14"/>
      <c r="M70" s="13"/>
      <c r="N70" s="13"/>
      <c r="O70" s="14"/>
      <c r="P70" s="14"/>
      <c r="Q70" s="14"/>
      <c r="S70"/>
    </row>
    <row r="71" spans="1:19" ht="14.25" x14ac:dyDescent="0.2">
      <c r="A71" s="7"/>
      <c r="B71" s="31" t="s">
        <v>61</v>
      </c>
      <c r="C71" s="13"/>
      <c r="D71" s="13"/>
      <c r="E71" s="13"/>
      <c r="F71" s="14"/>
      <c r="G71" s="13"/>
      <c r="H71" s="13"/>
      <c r="I71" s="14"/>
      <c r="J71" s="14"/>
      <c r="K71" s="20"/>
      <c r="L71" s="14"/>
      <c r="M71" s="13"/>
      <c r="N71" s="13"/>
      <c r="O71" s="14"/>
      <c r="P71" s="14"/>
      <c r="Q71" s="14"/>
      <c r="S71"/>
    </row>
    <row r="72" spans="1:19" ht="14.25" x14ac:dyDescent="0.2">
      <c r="A72" s="7"/>
      <c r="B72" s="31" t="s">
        <v>32</v>
      </c>
      <c r="C72" s="13"/>
      <c r="D72" s="13"/>
      <c r="E72" s="13"/>
      <c r="F72" s="14"/>
      <c r="G72" s="13"/>
      <c r="H72" s="13"/>
      <c r="I72" s="14"/>
      <c r="J72" s="14"/>
      <c r="K72" s="20"/>
      <c r="L72" s="14"/>
      <c r="M72" s="13"/>
      <c r="N72" s="13"/>
      <c r="O72" s="14"/>
      <c r="P72" s="14"/>
      <c r="Q72" s="14"/>
      <c r="S72"/>
    </row>
    <row r="73" spans="1:19" ht="14.25" x14ac:dyDescent="0.2">
      <c r="A73" s="7"/>
      <c r="B73" s="32" t="s">
        <v>33</v>
      </c>
      <c r="C73" s="13"/>
      <c r="D73" s="13"/>
      <c r="E73" s="13"/>
      <c r="F73" s="14"/>
      <c r="G73" s="13"/>
      <c r="H73" s="13"/>
      <c r="I73" s="14"/>
      <c r="J73" s="14"/>
      <c r="K73" s="20"/>
      <c r="L73" s="14"/>
      <c r="M73" s="13"/>
      <c r="N73" s="13"/>
      <c r="O73" s="14"/>
      <c r="P73" s="14"/>
      <c r="Q73" s="14"/>
      <c r="S73"/>
    </row>
    <row r="74" spans="1:19" ht="14.25" x14ac:dyDescent="0.2">
      <c r="A74" s="7"/>
      <c r="B74" s="32" t="s">
        <v>34</v>
      </c>
      <c r="C74" s="13"/>
      <c r="D74" s="13"/>
      <c r="E74" s="13"/>
      <c r="F74" s="14"/>
      <c r="G74" s="13"/>
      <c r="H74" s="13"/>
      <c r="I74" s="14"/>
      <c r="J74" s="14"/>
      <c r="K74" s="20"/>
      <c r="L74" s="14"/>
      <c r="M74" s="13"/>
      <c r="N74" s="13"/>
      <c r="O74" s="14"/>
      <c r="P74" s="14"/>
      <c r="Q74" s="14"/>
      <c r="S74"/>
    </row>
    <row r="75" spans="1:19" ht="14.25" x14ac:dyDescent="0.2">
      <c r="A75" s="7"/>
      <c r="B75" s="32" t="s">
        <v>35</v>
      </c>
      <c r="C75" s="13"/>
      <c r="D75" s="13"/>
      <c r="E75" s="13"/>
      <c r="F75" s="14"/>
      <c r="G75" s="13"/>
      <c r="H75" s="13"/>
      <c r="I75" s="14"/>
      <c r="J75" s="14"/>
      <c r="K75" s="20"/>
      <c r="L75" s="14"/>
      <c r="M75" s="13"/>
      <c r="N75" s="13"/>
      <c r="O75" s="14"/>
      <c r="P75" s="14"/>
      <c r="Q75" s="14"/>
    </row>
    <row r="76" spans="1:19" ht="14.25" x14ac:dyDescent="0.2">
      <c r="A76" s="7"/>
      <c r="B76" s="32" t="s">
        <v>45</v>
      </c>
      <c r="C76" s="13"/>
      <c r="D76" s="13"/>
      <c r="E76" s="13"/>
      <c r="F76" s="14"/>
      <c r="G76" s="13"/>
      <c r="H76" s="28"/>
      <c r="I76" s="14"/>
      <c r="J76" s="33"/>
      <c r="K76" s="20"/>
      <c r="L76" s="14"/>
      <c r="M76" s="13"/>
      <c r="N76" s="13"/>
      <c r="O76" s="14"/>
      <c r="P76" s="14"/>
      <c r="Q76" s="14"/>
    </row>
    <row r="77" spans="1:19" ht="14.25" x14ac:dyDescent="0.2">
      <c r="A77" s="2"/>
      <c r="B77" s="32" t="s">
        <v>46</v>
      </c>
      <c r="C77" s="13"/>
      <c r="D77" s="13"/>
      <c r="E77" s="13"/>
      <c r="F77" s="14"/>
      <c r="G77" s="13"/>
      <c r="H77" s="28"/>
      <c r="I77" s="14"/>
      <c r="J77" s="33"/>
      <c r="K77" s="20"/>
      <c r="L77" s="14"/>
      <c r="M77" s="13"/>
      <c r="N77" s="13"/>
      <c r="O77" s="14"/>
      <c r="P77" s="14"/>
      <c r="Q77" s="14"/>
    </row>
    <row r="78" spans="1:19" ht="14.25" x14ac:dyDescent="0.2">
      <c r="A78" s="2"/>
      <c r="B78" s="32" t="s">
        <v>47</v>
      </c>
      <c r="C78" s="13"/>
      <c r="D78" s="13"/>
      <c r="E78" s="13"/>
      <c r="F78" s="14"/>
      <c r="G78" s="13"/>
      <c r="H78" s="28"/>
      <c r="I78" s="14"/>
      <c r="J78" s="33"/>
      <c r="K78" s="20"/>
      <c r="L78" s="14"/>
      <c r="M78" s="13"/>
      <c r="N78" s="13"/>
      <c r="O78" s="14"/>
      <c r="P78" s="14"/>
      <c r="Q78" s="14"/>
    </row>
    <row r="79" spans="1:19" ht="14.25" x14ac:dyDescent="0.2">
      <c r="A79" s="2"/>
      <c r="B79" s="16" t="s">
        <v>48</v>
      </c>
      <c r="C79" s="13"/>
      <c r="D79" s="13"/>
      <c r="E79" s="13"/>
      <c r="F79" s="14"/>
      <c r="G79" s="13"/>
      <c r="H79" s="28"/>
      <c r="I79" s="14"/>
      <c r="J79" s="33"/>
      <c r="K79" s="20"/>
      <c r="L79" s="14"/>
      <c r="M79" s="13"/>
      <c r="N79" s="13"/>
      <c r="O79" s="14"/>
      <c r="P79" s="14"/>
      <c r="Q79" s="14"/>
    </row>
    <row r="80" spans="1:19" ht="14.25" x14ac:dyDescent="0.2">
      <c r="B80" s="16" t="s">
        <v>49</v>
      </c>
      <c r="C80" s="13"/>
      <c r="D80" s="13"/>
      <c r="E80" s="13"/>
      <c r="F80" s="14"/>
      <c r="G80" s="13"/>
      <c r="H80" s="13"/>
      <c r="I80" s="14"/>
      <c r="J80" s="14"/>
      <c r="K80" s="20"/>
      <c r="L80" s="14"/>
      <c r="M80" s="13"/>
      <c r="N80" s="13"/>
      <c r="O80" s="14"/>
      <c r="P80" s="14"/>
      <c r="Q80" s="14"/>
    </row>
    <row r="81" spans="1:17" ht="14.25" x14ac:dyDescent="0.2">
      <c r="B81" s="16" t="s">
        <v>50</v>
      </c>
      <c r="C81" s="13"/>
      <c r="D81" s="13"/>
      <c r="E81" s="13"/>
      <c r="F81" s="14"/>
      <c r="G81" s="13"/>
      <c r="H81" s="13"/>
      <c r="I81" s="14"/>
      <c r="J81" s="14"/>
      <c r="K81" s="20"/>
      <c r="L81" s="14"/>
      <c r="M81" s="13"/>
      <c r="N81" s="13"/>
      <c r="O81" s="14"/>
      <c r="P81" s="14"/>
      <c r="Q81" s="14"/>
    </row>
    <row r="84" spans="1:17" x14ac:dyDescent="0.2">
      <c r="A84" s="5"/>
      <c r="B84" s="5"/>
    </row>
    <row r="85" spans="1:17" x14ac:dyDescent="0.2">
      <c r="A85" s="5"/>
      <c r="B85" s="5"/>
    </row>
    <row r="86" spans="1:17" x14ac:dyDescent="0.2">
      <c r="A86" s="5"/>
      <c r="B86" s="5"/>
    </row>
    <row r="87" spans="1:17" x14ac:dyDescent="0.2">
      <c r="A87" s="5"/>
      <c r="B87" s="5"/>
    </row>
    <row r="88" spans="1:17" x14ac:dyDescent="0.2">
      <c r="A88" s="5"/>
      <c r="B88" s="5"/>
    </row>
    <row r="89" spans="1:17" x14ac:dyDescent="0.2">
      <c r="A89" s="5"/>
      <c r="B89" s="5"/>
    </row>
    <row r="90" spans="1:17" x14ac:dyDescent="0.2">
      <c r="A90" s="5"/>
      <c r="B90" s="5"/>
    </row>
    <row r="91" spans="1:17" x14ac:dyDescent="0.2">
      <c r="A91" s="5"/>
      <c r="B91" s="5"/>
    </row>
    <row r="92" spans="1:17" x14ac:dyDescent="0.2">
      <c r="A92" s="5"/>
      <c r="B92" s="5"/>
    </row>
    <row r="93" spans="1:17" x14ac:dyDescent="0.2">
      <c r="A93" s="5"/>
      <c r="B93" s="5"/>
    </row>
    <row r="94" spans="1:17" x14ac:dyDescent="0.2">
      <c r="A94" s="5"/>
      <c r="B94" s="5"/>
    </row>
    <row r="95" spans="1:17" x14ac:dyDescent="0.2">
      <c r="A95" s="5"/>
      <c r="B95" s="5"/>
    </row>
    <row r="96" spans="1:17" x14ac:dyDescent="0.2">
      <c r="A96" s="5"/>
      <c r="B96" s="5"/>
    </row>
    <row r="97" spans="1:2" x14ac:dyDescent="0.2">
      <c r="A97" s="5"/>
      <c r="B97" s="5"/>
    </row>
    <row r="98" spans="1:2" x14ac:dyDescent="0.2">
      <c r="A98" s="5"/>
      <c r="B98" s="5"/>
    </row>
    <row r="99" spans="1:2" x14ac:dyDescent="0.2">
      <c r="A99" s="5"/>
      <c r="B99" s="5"/>
    </row>
    <row r="100" spans="1:2" x14ac:dyDescent="0.2">
      <c r="A100" s="5"/>
      <c r="B100" s="5"/>
    </row>
    <row r="101" spans="1:2" x14ac:dyDescent="0.2">
      <c r="A101" s="5"/>
      <c r="B101" s="5"/>
    </row>
    <row r="102" spans="1:2" x14ac:dyDescent="0.2">
      <c r="A102" s="5"/>
      <c r="B102" s="5"/>
    </row>
    <row r="103" spans="1:2" x14ac:dyDescent="0.2">
      <c r="A103" s="5"/>
      <c r="B103" s="5"/>
    </row>
    <row r="104" spans="1:2" x14ac:dyDescent="0.2">
      <c r="A104" s="5"/>
      <c r="B104" s="5"/>
    </row>
  </sheetData>
  <phoneticPr fontId="0" type="noConversion"/>
  <pageMargins left="0.75" right="0.75" top="1" bottom="1" header="0.5" footer="0.5"/>
  <pageSetup scale="4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272E7E5-A461-4206-9914-FC9A8DEB3AB3}"/>
</file>

<file path=customXml/itemProps2.xml><?xml version="1.0" encoding="utf-8"?>
<ds:datastoreItem xmlns:ds="http://schemas.openxmlformats.org/officeDocument/2006/customXml" ds:itemID="{7CD66339-0C4F-446E-9BA6-841DDF19CB86}"/>
</file>

<file path=customXml/itemProps3.xml><?xml version="1.0" encoding="utf-8"?>
<ds:datastoreItem xmlns:ds="http://schemas.openxmlformats.org/officeDocument/2006/customXml" ds:itemID="{E1DEDC66-EFD3-4FE3-86E6-4D5C73E62B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1B2</vt:lpstr>
      <vt:lpstr>'1B2'!Print_Area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2019-05-09T13:48:47Z</cp:lastPrinted>
  <dcterms:created xsi:type="dcterms:W3CDTF">2003-04-24T14:06:32Z</dcterms:created>
  <dcterms:modified xsi:type="dcterms:W3CDTF">2019-05-09T13:48:58Z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