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Y19\"/>
    </mc:Choice>
  </mc:AlternateContent>
  <xr:revisionPtr revIDLastSave="0" documentId="8_{0A7BC200-DDCC-4D25-BC74-33055B8AA848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2" sheetId="1" r:id="rId1"/>
  </sheets>
  <definedNames>
    <definedName name="_xlnm.Print_Area" localSheetId="0">'1A2'!$C$2:$R$82</definedName>
  </definedNames>
  <calcPr calcId="179017"/>
</workbook>
</file>

<file path=xl/calcChain.xml><?xml version="1.0" encoding="utf-8"?>
<calcChain xmlns="http://schemas.openxmlformats.org/spreadsheetml/2006/main">
  <c r="K70" i="1" l="1"/>
  <c r="K68" i="1"/>
  <c r="K67" i="1"/>
  <c r="K63" i="1"/>
  <c r="K61" i="1"/>
  <c r="K57" i="1"/>
  <c r="K51" i="1"/>
  <c r="K50" i="1"/>
  <c r="K44" i="1"/>
  <c r="K43" i="1"/>
  <c r="K42" i="1"/>
  <c r="J41" i="1"/>
  <c r="I41" i="1"/>
  <c r="G41" i="1"/>
  <c r="F41" i="1"/>
  <c r="E41" i="1"/>
  <c r="K39" i="1"/>
  <c r="K38" i="1"/>
  <c r="K37" i="1"/>
  <c r="J36" i="1"/>
  <c r="K36" i="1" s="1"/>
  <c r="I36" i="1"/>
  <c r="G36" i="1"/>
  <c r="F36" i="1"/>
  <c r="E36" i="1"/>
  <c r="K34" i="1"/>
  <c r="K33" i="1"/>
  <c r="K32" i="1"/>
  <c r="K31" i="1"/>
  <c r="K30" i="1"/>
  <c r="K29" i="1"/>
  <c r="J28" i="1"/>
  <c r="K28" i="1" s="1"/>
  <c r="I28" i="1"/>
  <c r="G28" i="1"/>
  <c r="F28" i="1"/>
  <c r="E28" i="1"/>
  <c r="P25" i="1"/>
  <c r="O25" i="1"/>
  <c r="N25" i="1"/>
  <c r="N23" i="1" s="1"/>
  <c r="J25" i="1"/>
  <c r="K25" i="1" s="1"/>
  <c r="I25" i="1"/>
  <c r="G25" i="1"/>
  <c r="F25" i="1"/>
  <c r="E25" i="1"/>
  <c r="P24" i="1"/>
  <c r="P23" i="1" s="1"/>
  <c r="O24" i="1"/>
  <c r="O23" i="1" s="1"/>
  <c r="N24" i="1"/>
  <c r="J24" i="1"/>
  <c r="J23" i="1" s="1"/>
  <c r="I24" i="1"/>
  <c r="G24" i="1"/>
  <c r="F24" i="1"/>
  <c r="E24" i="1"/>
  <c r="F23" i="1"/>
  <c r="E23" i="1"/>
  <c r="P22" i="1"/>
  <c r="O22" i="1"/>
  <c r="N22" i="1"/>
  <c r="J22" i="1"/>
  <c r="K22" i="1" s="1"/>
  <c r="I22" i="1"/>
  <c r="G22" i="1"/>
  <c r="F22" i="1"/>
  <c r="E22" i="1"/>
  <c r="P21" i="1"/>
  <c r="O21" i="1"/>
  <c r="N21" i="1"/>
  <c r="J21" i="1"/>
  <c r="I21" i="1"/>
  <c r="G21" i="1"/>
  <c r="G19" i="1" s="1"/>
  <c r="F21" i="1"/>
  <c r="E21" i="1"/>
  <c r="P20" i="1"/>
  <c r="O20" i="1"/>
  <c r="N20" i="1"/>
  <c r="J20" i="1"/>
  <c r="J19" i="1" s="1"/>
  <c r="I20" i="1"/>
  <c r="I19" i="1" s="1"/>
  <c r="G20" i="1"/>
  <c r="F20" i="1"/>
  <c r="F19" i="1" s="1"/>
  <c r="F17" i="1" s="1"/>
  <c r="E20" i="1"/>
  <c r="P19" i="1"/>
  <c r="E19" i="1"/>
  <c r="K15" i="1"/>
  <c r="J17" i="1" l="1"/>
  <c r="K21" i="1"/>
  <c r="E17" i="1"/>
  <c r="N19" i="1"/>
  <c r="O19" i="1"/>
  <c r="O17" i="1" s="1"/>
  <c r="K41" i="1"/>
  <c r="G17" i="1"/>
  <c r="K20" i="1"/>
  <c r="P17" i="1"/>
  <c r="G23" i="1"/>
  <c r="K24" i="1"/>
  <c r="N17" i="1"/>
  <c r="K19" i="1"/>
  <c r="I23" i="1"/>
  <c r="I17" i="1" s="1"/>
  <c r="K17" i="1" s="1"/>
  <c r="K23" i="1" l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<sst xmlns="http://schemas.openxmlformats.org/spreadsheetml/2006/main" count="84" uniqueCount="75">
  <si>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</si>
  <si>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</si>
  <si>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</si>
  <si>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</si>
  <si>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</si>
  <si>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</si>
  <si>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</si>
  <si>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</si>
  <si>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</si>
  <si>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</si>
  <si>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</si>
  <si>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</si>
  <si>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</si>
  <si>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</si>
  <si>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</si>
  <si>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</si>
  <si>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</si>
  <si>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</si>
  <si>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</si>
  <si>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</si>
  <si>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</si>
  <si>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</si>
  <si>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</si>
  <si>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</si>
  <si>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</si>
  <si>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</si>
  <si>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</si>
  <si>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</si>
  <si>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</si>
  <si>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</si>
  <si>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</si>
  <si>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</si>
  <si>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</si>
  <si>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</si>
  <si>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</si>
  <si>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</si>
  <si>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</si>
  <si>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</si>
  <si>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</si>
  <si>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</si>
  <si>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</si>
  <si>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</si>
  <si>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</si>
  <si>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</si>
  <si>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</si>
  <si>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</si>
  <si>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</si>
  <si>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</si>
  <si>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</si>
  <si>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</si>
  <si>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</si>
  <si>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</si>
  <si>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</si>
  <si>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</si>
  <si>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</si>
  <si>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</si>
  <si>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</si>
  <si>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</si>
  <si>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</si>
  <si>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</si>
  <si>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</si>
  <si>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</si>
  <si>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CONSTRUCTION</t>
  </si>
  <si>
    <r>
      <t>ALL NEW CONSTRUCTION</t>
    </r>
    <r>
      <rPr>
        <b/>
        <u val="singleAccounting"/>
        <sz val="8"/>
        <rFont val="Arial"/>
        <family val="2"/>
      </rPr>
      <t>(1)</t>
    </r>
  </si>
  <si>
    <t>NEW HOUSING CONSTRUCTION AND VALUE :  MAY 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</si>
  <si>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</si>
  <si>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</si>
  <si>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</si>
  <si>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</si>
  <si>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</si>
  <si>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</si>
  <si>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</si>
  <si>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</si>
  <si>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</t>
  </si>
  <si>
    <t>Table 1A.2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</si>
</sst>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u val="singleAccounting"/>
      <sz val="10"/>
      <name val="Arial"/>
      <family val="2"/>
    </font>
    <font>
      <b/>
      <u val="singleAccounting"/>
      <sz val="8"/>
      <name val="Arial"/>
      <family val="2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1" fontId="0" fillId="0" borderId="0" xfId="0" applyNumberFormat="1"/>
    <xf numFmtId="0" fontId="2" fillId="0" borderId="0" xfId="0" applyFont="1"/>
    <xf numFmtId="0" fontId="3" fillId="0" borderId="0" xfId="0" applyFont="1"/>
    <xf numFmtId="42" fontId="0" fillId="0" borderId="0" xfId="0" applyNumberFormat="1"/>
    <xf numFmtId="42" fontId="2" fillId="0" borderId="0" xfId="0" applyNumberFormat="1" applyFont="1"/>
    <xf numFmtId="41" fontId="2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Fill="1"/>
    <xf numFmtId="49" fontId="7" fillId="0" borderId="0" xfId="0" applyNumberFormat="1" applyFont="1"/>
    <xf numFmtId="49" fontId="10" fillId="0" borderId="0" xfId="0" applyNumberFormat="1" applyFont="1"/>
    <xf numFmtId="0" fontId="10" fillId="0" borderId="0" xfId="0" applyFont="1"/>
    <xf numFmtId="3" fontId="3" fillId="0" borderId="0" xfId="0" applyNumberFormat="1" applyFont="1"/>
    <xf numFmtId="42" fontId="4" fillId="0" borderId="0" xfId="0" applyNumberFormat="1" applyFont="1"/>
    <xf numFmtId="1" fontId="0" fillId="0" borderId="0" xfId="0" applyNumberForma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4" fillId="0" borderId="0" xfId="0" applyNumberFormat="1" applyFont="1" applyAlignment="1">
      <alignment horizontal="right"/>
    </xf>
    <xf numFmtId="41" fontId="0" fillId="0" borderId="0" xfId="0" applyNumberFormat="1" applyAlignment="1">
      <alignment horizontal="centerContinuous"/>
    </xf>
    <xf numFmtId="42" fontId="0" fillId="0" borderId="0" xfId="0" applyNumberForma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41" fontId="3" fillId="0" borderId="0" xfId="0" applyNumberFormat="1" applyFont="1"/>
    <xf numFmtId="1" fontId="3" fillId="0" borderId="0" xfId="0" applyNumberFormat="1" applyFont="1" applyAlignment="1">
      <alignment horizontal="center"/>
    </xf>
    <xf numFmtId="42" fontId="3" fillId="0" borderId="0" xfId="0" applyNumberFormat="1" applyFont="1"/>
    <xf numFmtId="41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3" fontId="0" fillId="0" borderId="0" xfId="0" applyNumberFormat="1"/>
    <xf numFmtId="41" fontId="0" fillId="0" borderId="0" xfId="0" applyNumberFormat="1" applyAlignment="1">
      <alignment horizontal="center"/>
    </xf>
    <xf numFmtId="41" fontId="1" fillId="0" borderId="0" xfId="0" applyNumberFormat="1" applyFont="1"/>
    <xf numFmtId="42" fontId="1" fillId="0" borderId="0" xfId="0" applyNumberFormat="1" applyFont="1"/>
    <xf numFmtId="0" fontId="2" fillId="0" borderId="1" xfId="0" applyFont="1" applyBorder="1"/>
    <xf numFmtId="41" fontId="2" fillId="0" borderId="1" xfId="0" applyNumberFormat="1" applyFont="1" applyBorder="1"/>
    <xf numFmtId="42" fontId="2" fillId="0" borderId="1" xfId="0" applyNumberFormat="1" applyFont="1" applyBorder="1"/>
    <xf numFmtId="41" fontId="0" fillId="0" borderId="1" xfId="0" applyNumberFormat="1" applyBorder="1"/>
    <xf numFmtId="42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11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41" fontId="13" fillId="0" borderId="0" xfId="0" applyNumberFormat="1" applyFont="1"/>
    <xf numFmtId="3" fontId="13" fillId="0" borderId="0" xfId="0" applyNumberFormat="1" applyFont="1"/>
    <xf numFmtId="0" fontId="13" fillId="0" borderId="0" xfId="0" applyFont="1" applyBorder="1"/>
    <xf numFmtId="3" fontId="13" fillId="0" borderId="0" xfId="0" applyNumberFormat="1" applyFont="1" applyBorder="1"/>
    <xf numFmtId="3" fontId="14" fillId="0" borderId="0" xfId="0" applyNumberFormat="1" applyFont="1" applyBorder="1"/>
    <xf numFmtId="0" fontId="13" fillId="0" borderId="0" xfId="0" applyFont="1"/>
    <xf numFmtId="0" fontId="15" fillId="0" borderId="0" xfId="0" applyFont="1"/>
    <xf numFmtId="3" fontId="15" fillId="0" borderId="0" xfId="0" applyNumberFormat="1" applyFont="1"/>
    <xf numFmtId="0" fontId="16" fillId="0" borderId="0" xfId="0" applyFont="1"/>
    <xf numFmtId="42" fontId="15" fillId="0" borderId="0" xfId="0" applyNumberFormat="1" applyFont="1"/>
    <xf numFmtId="1" fontId="1" fillId="0" borderId="0" xfId="0" applyNumberFormat="1" applyFont="1" applyAlignment="1">
      <alignment horizontal="center"/>
    </xf>
    <xf numFmtId="41" fontId="2" fillId="0" borderId="2" xfId="0" applyNumberFormat="1" applyFont="1" applyBorder="1" applyAlignment="1">
      <alignment horizontal="center"/>
    </xf>
    <xf numFmtId="41" fontId="11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6"/>
      <c r="B2" s="8"/>
      <c r="C2" s="2" t="s">
        <v>74</v>
      </c>
      <c r="D2" s="2"/>
      <c r="E2" s="6"/>
      <c r="F2" s="6"/>
      <c r="G2" s="5"/>
      <c r="L2" s="22"/>
      <c r="S2"/>
    </row>
    <row r="3" spans="1:19" ht="18.75" thickBot="1" x14ac:dyDescent="0.3">
      <c r="B3" s="20"/>
      <c r="C3" s="39" t="s">
        <v>64</v>
      </c>
      <c r="D3" s="39"/>
      <c r="E3" s="40"/>
      <c r="F3" s="40"/>
      <c r="G3" s="41"/>
      <c r="H3" s="42"/>
      <c r="I3" s="42"/>
      <c r="J3" s="43"/>
      <c r="K3" s="43"/>
      <c r="L3" s="44"/>
      <c r="M3" s="42"/>
      <c r="N3" s="42"/>
      <c r="O3" s="42"/>
      <c r="P3" s="43"/>
      <c r="Q3" s="43"/>
      <c r="R3" s="43"/>
      <c r="S3"/>
    </row>
    <row r="4" spans="1:19" ht="13.5" thickTop="1" x14ac:dyDescent="0.2">
      <c r="B4" s="20"/>
      <c r="L4" s="22"/>
      <c r="S4"/>
    </row>
    <row r="5" spans="1:19" x14ac:dyDescent="0.2">
      <c r="B5" s="20"/>
      <c r="L5" s="22"/>
      <c r="S5"/>
    </row>
    <row r="6" spans="1:19" ht="18.75" thickBot="1" x14ac:dyDescent="0.3">
      <c r="B6" s="20"/>
      <c r="E6" s="59" t="s">
        <v>62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/>
    </row>
    <row r="7" spans="1:19" ht="13.5" thickTop="1" x14ac:dyDescent="0.2">
      <c r="B7" s="20"/>
      <c r="E7" s="27"/>
      <c r="F7" s="27"/>
      <c r="G7" s="28"/>
      <c r="L7" s="22"/>
      <c r="S7"/>
    </row>
    <row r="8" spans="1:19" x14ac:dyDescent="0.2">
      <c r="B8" s="20"/>
      <c r="E8" s="27"/>
      <c r="F8" s="27"/>
      <c r="G8" s="28"/>
      <c r="L8" s="22"/>
      <c r="S8"/>
    </row>
    <row r="9" spans="1:19" ht="15" x14ac:dyDescent="0.35">
      <c r="B9" s="20"/>
      <c r="C9" s="3"/>
      <c r="D9" s="3"/>
      <c r="E9" s="60" t="s">
        <v>63</v>
      </c>
      <c r="F9" s="60"/>
      <c r="G9" s="60"/>
      <c r="H9" s="30"/>
      <c r="I9" s="60" t="s">
        <v>0</v>
      </c>
      <c r="J9" s="60"/>
      <c r="K9" s="60"/>
      <c r="L9" s="60"/>
      <c r="M9" s="29"/>
      <c r="N9" s="60" t="s">
        <v>1</v>
      </c>
      <c r="O9" s="60"/>
      <c r="P9" s="60"/>
      <c r="Q9" s="60"/>
      <c r="R9" s="60"/>
      <c r="S9"/>
    </row>
    <row r="10" spans="1:19" x14ac:dyDescent="0.2">
      <c r="B10" s="20"/>
      <c r="C10" s="3"/>
      <c r="D10" s="3"/>
      <c r="E10" s="30"/>
      <c r="F10" s="30"/>
      <c r="G10" s="32"/>
      <c r="H10" s="30"/>
      <c r="I10" s="30"/>
      <c r="J10" s="32"/>
      <c r="K10" s="32"/>
      <c r="L10" s="31" t="s">
        <v>8</v>
      </c>
      <c r="M10" s="33"/>
      <c r="N10" s="30"/>
      <c r="O10" s="30"/>
      <c r="P10" s="32"/>
      <c r="Q10" s="32"/>
      <c r="R10" s="32"/>
      <c r="S10"/>
    </row>
    <row r="11" spans="1:19" ht="15" x14ac:dyDescent="0.35">
      <c r="B11" s="20"/>
      <c r="C11" s="3"/>
      <c r="D11" s="3"/>
      <c r="E11" s="33"/>
      <c r="F11" s="33"/>
      <c r="G11" s="34"/>
      <c r="H11" s="30"/>
      <c r="I11" s="30"/>
      <c r="J11" s="32"/>
      <c r="K11" s="32"/>
      <c r="L11" s="31" t="s">
        <v>11</v>
      </c>
      <c r="M11" s="33"/>
      <c r="N11" s="33"/>
      <c r="O11" s="33"/>
      <c r="P11" s="34"/>
      <c r="Q11" s="61" t="s">
        <v>2</v>
      </c>
      <c r="R11" s="61"/>
      <c r="S11"/>
    </row>
    <row r="12" spans="1:19" x14ac:dyDescent="0.2">
      <c r="B12" s="20"/>
      <c r="C12" s="3"/>
      <c r="D12" s="3"/>
      <c r="E12" s="33"/>
      <c r="F12" s="33"/>
      <c r="G12" s="34"/>
      <c r="H12" s="30"/>
      <c r="I12" s="33"/>
      <c r="J12" s="34" t="s">
        <v>3</v>
      </c>
      <c r="K12" s="34" t="s">
        <v>4</v>
      </c>
      <c r="L12" s="31" t="s">
        <v>10</v>
      </c>
      <c r="M12" s="33"/>
      <c r="N12" s="33" t="s">
        <v>3</v>
      </c>
      <c r="O12" s="33"/>
      <c r="P12" s="34"/>
      <c r="Q12" s="34"/>
      <c r="R12" s="34"/>
      <c r="S12"/>
    </row>
    <row r="13" spans="1:19" s="3" customFormat="1" ht="15" x14ac:dyDescent="0.35">
      <c r="B13" s="20">
        <v>1</v>
      </c>
      <c r="C13" s="20" t="s">
        <v>5</v>
      </c>
      <c r="E13" s="45" t="s">
        <v>6</v>
      </c>
      <c r="F13" s="45" t="s">
        <v>7</v>
      </c>
      <c r="G13" s="46" t="s">
        <v>8</v>
      </c>
      <c r="H13" s="30"/>
      <c r="I13" s="45" t="s">
        <v>7</v>
      </c>
      <c r="J13" s="46" t="s">
        <v>8</v>
      </c>
      <c r="K13" s="46" t="s">
        <v>8</v>
      </c>
      <c r="L13" s="47" t="s">
        <v>12</v>
      </c>
      <c r="M13" s="33"/>
      <c r="N13" s="45" t="s">
        <v>6</v>
      </c>
      <c r="O13" s="45" t="s">
        <v>7</v>
      </c>
      <c r="P13" s="46" t="s">
        <v>8</v>
      </c>
      <c r="Q13" s="46" t="s">
        <v>9</v>
      </c>
      <c r="R13" s="46" t="s">
        <v>10</v>
      </c>
    </row>
    <row r="14" spans="1:19" x14ac:dyDescent="0.2">
      <c r="B14" s="20">
        <v>2</v>
      </c>
      <c r="C14" s="35"/>
      <c r="D14" s="3"/>
      <c r="L14" s="22"/>
      <c r="S14"/>
    </row>
    <row r="15" spans="1:19" ht="14.25" x14ac:dyDescent="0.2">
      <c r="B15" s="20">
        <v>3</v>
      </c>
      <c r="C15" s="48" t="s">
        <v>65</v>
      </c>
      <c r="D15" s="20"/>
      <c r="E15" s="1">
        <v>1389</v>
      </c>
      <c r="F15" s="1">
        <v>1391</v>
      </c>
      <c r="G15" s="4">
        <v>311957000</v>
      </c>
      <c r="I15" s="1">
        <v>1387</v>
      </c>
      <c r="J15" s="4">
        <v>311690000</v>
      </c>
      <c r="K15" s="4">
        <f>(J15/I15)</f>
        <v>224722.42249459264</v>
      </c>
      <c r="L15" s="1"/>
      <c r="N15" s="1">
        <v>0</v>
      </c>
      <c r="O15" s="1">
        <v>0</v>
      </c>
      <c r="P15" s="4">
        <v>0</v>
      </c>
      <c r="Q15" s="21"/>
      <c r="R15" s="21"/>
      <c r="S15"/>
    </row>
    <row r="16" spans="1:19" ht="14.25" x14ac:dyDescent="0.2">
      <c r="B16" s="20">
        <v>4</v>
      </c>
      <c r="C16" s="49"/>
      <c r="D16" s="20"/>
      <c r="E16"/>
      <c r="F16"/>
      <c r="H16"/>
      <c r="I16"/>
      <c r="L16"/>
      <c r="M16"/>
      <c r="N16"/>
      <c r="O16"/>
      <c r="S16"/>
    </row>
    <row r="17" spans="2:19" ht="14.25" x14ac:dyDescent="0.2">
      <c r="B17" s="20">
        <v>5</v>
      </c>
      <c r="C17" s="50" t="s">
        <v>66</v>
      </c>
      <c r="D17" s="20"/>
      <c r="E17" s="23">
        <f>(E19+E23)</f>
        <v>1362</v>
      </c>
      <c r="F17" s="23">
        <f>(F19+F23)</f>
        <v>1364</v>
      </c>
      <c r="G17" s="21">
        <f>(G19+G23)</f>
        <v>308220521</v>
      </c>
      <c r="H17" s="23"/>
      <c r="I17" s="23">
        <f>(I19+I23)</f>
        <v>1360</v>
      </c>
      <c r="J17" s="21">
        <f>(J19+J23)</f>
        <v>307953854</v>
      </c>
      <c r="K17" s="4">
        <f>(J17/I17)</f>
        <v>226436.65735294117</v>
      </c>
      <c r="L17" s="24"/>
      <c r="M17" s="23"/>
      <c r="N17" s="23">
        <f>(N19+N23)</f>
        <v>0</v>
      </c>
      <c r="O17" s="23">
        <f>(O19+O23)</f>
        <v>0</v>
      </c>
      <c r="P17" s="21">
        <f>(P19+P23)</f>
        <v>0</v>
      </c>
      <c r="Q17" s="21"/>
      <c r="R17" s="21"/>
      <c r="S17"/>
    </row>
    <row r="18" spans="2:19" ht="14.25" x14ac:dyDescent="0.2">
      <c r="B18" s="20">
        <v>6</v>
      </c>
      <c r="C18" s="51"/>
      <c r="D18" s="20"/>
      <c r="E18" s="23"/>
      <c r="F18" s="23"/>
      <c r="G18" s="21"/>
      <c r="H18" s="23"/>
      <c r="I18" s="23"/>
      <c r="J18" s="21"/>
      <c r="K18" s="21"/>
      <c r="L18" s="24"/>
      <c r="M18" s="23"/>
      <c r="N18" s="23"/>
      <c r="O18" s="23"/>
      <c r="P18" s="21"/>
      <c r="Q18" s="21"/>
      <c r="R18" s="21"/>
      <c r="S18"/>
    </row>
    <row r="19" spans="2:19" ht="14.25" x14ac:dyDescent="0.2">
      <c r="B19" s="20">
        <v>7</v>
      </c>
      <c r="C19" s="51" t="s">
        <v>67</v>
      </c>
      <c r="D19" s="20"/>
      <c r="E19" s="23">
        <f>(E20+E21+E22)</f>
        <v>1335</v>
      </c>
      <c r="F19" s="23">
        <f>(F20+F21+F22)</f>
        <v>1337</v>
      </c>
      <c r="G19" s="21">
        <f>(G20+G21+G22)</f>
        <v>301897665</v>
      </c>
      <c r="H19" s="23"/>
      <c r="I19" s="23">
        <f>(I20+I21+I22)</f>
        <v>1333</v>
      </c>
      <c r="J19" s="21">
        <f>(J20+J21+J22)</f>
        <v>301630998</v>
      </c>
      <c r="K19" s="4">
        <f t="shared" ref="K19:K25" si="0">(J19/I19)</f>
        <v>226279.81845461365</v>
      </c>
      <c r="L19" s="24"/>
      <c r="M19" s="23"/>
      <c r="N19" s="23">
        <f>(N20+N21+N22)</f>
        <v>0</v>
      </c>
      <c r="O19" s="23">
        <f>(O20+O21+O22)</f>
        <v>0</v>
      </c>
      <c r="P19" s="21">
        <f>(P20+P21+P22)</f>
        <v>0</v>
      </c>
      <c r="Q19" s="21"/>
      <c r="R19" s="21"/>
      <c r="S19"/>
    </row>
    <row r="20" spans="2:19" ht="14.25" x14ac:dyDescent="0.2">
      <c r="B20" s="20">
        <v>8</v>
      </c>
      <c r="C20" s="52" t="s">
        <v>68</v>
      </c>
      <c r="D20" s="20"/>
      <c r="E20" s="23">
        <f>(E29+E30+E38+E39)</f>
        <v>668</v>
      </c>
      <c r="F20" s="23">
        <f>(F29+F30+F38+F39)</f>
        <v>670</v>
      </c>
      <c r="G20" s="21">
        <f>(G29+G30+G38+G39)</f>
        <v>156604262</v>
      </c>
      <c r="H20" s="23"/>
      <c r="I20" s="23">
        <f>(I29+I30+I38+I39)</f>
        <v>666</v>
      </c>
      <c r="J20" s="21">
        <f>(J29+J30+J38+J39)</f>
        <v>156337595</v>
      </c>
      <c r="K20" s="4">
        <f t="shared" si="0"/>
        <v>234741.13363363364</v>
      </c>
      <c r="L20" s="24"/>
      <c r="M20" s="23"/>
      <c r="N20" s="23">
        <f>(N29+N30+N38+N39)</f>
        <v>0</v>
      </c>
      <c r="O20" s="23">
        <f>(O29+O30+O38+O39)</f>
        <v>0</v>
      </c>
      <c r="P20" s="21">
        <f>(P29+P30+P38+P39)</f>
        <v>0</v>
      </c>
      <c r="Q20" s="21"/>
      <c r="R20" s="21"/>
      <c r="S20"/>
    </row>
    <row r="21" spans="2:19" ht="14.25" x14ac:dyDescent="0.2">
      <c r="B21" s="20">
        <v>9</v>
      </c>
      <c r="C21" s="52" t="s">
        <v>69</v>
      </c>
      <c r="D21" s="20"/>
      <c r="E21" s="23">
        <f>(E31+E32+E33+E37+E42+E43+E44+E57+E61)</f>
        <v>642</v>
      </c>
      <c r="F21" s="23">
        <f>(F31+F32+F33+F37+F42+F43+F44+F57+F61)</f>
        <v>642</v>
      </c>
      <c r="G21" s="21">
        <f>(G31+G32+G33+G37+G42+G43+G44+G57+G61)</f>
        <v>141330753</v>
      </c>
      <c r="H21" s="23"/>
      <c r="I21" s="23">
        <f>(I31+I32+I33+I37+I42+I43+I44+I57+I61)</f>
        <v>642</v>
      </c>
      <c r="J21" s="21">
        <f>(J31+J32+J33+J37+J42+J43+J44+J57+J61)</f>
        <v>141330753</v>
      </c>
      <c r="K21" s="4">
        <f t="shared" si="0"/>
        <v>220141.3598130841</v>
      </c>
      <c r="L21" s="24"/>
      <c r="M21" s="23"/>
      <c r="N21" s="23">
        <f>(N31+N32+N33+N37+N42+N43+N44+N57+N61)</f>
        <v>0</v>
      </c>
      <c r="O21" s="23">
        <f>(O31+O32+O33+O37+O42+O43+O44+O57+O61)</f>
        <v>0</v>
      </c>
      <c r="P21" s="21">
        <f>(P31+P32+P33+P37+P42+P43+P44+P57+P61)</f>
        <v>0</v>
      </c>
      <c r="Q21" s="21"/>
      <c r="R21" s="21"/>
      <c r="S21"/>
    </row>
    <row r="22" spans="2:19" ht="14.25" x14ac:dyDescent="0.2">
      <c r="B22" s="20">
        <v>10</v>
      </c>
      <c r="C22" s="52" t="s">
        <v>70</v>
      </c>
      <c r="D22" s="20"/>
      <c r="E22" s="23">
        <f>(E51+E68)</f>
        <v>25</v>
      </c>
      <c r="F22" s="23">
        <f>(F51+F68)</f>
        <v>25</v>
      </c>
      <c r="G22" s="21">
        <f>(G51+G68)</f>
        <v>3962650</v>
      </c>
      <c r="H22" s="23"/>
      <c r="I22" s="23">
        <f>(I51+I68)</f>
        <v>25</v>
      </c>
      <c r="J22" s="21">
        <f>(J51+J68)</f>
        <v>3962650</v>
      </c>
      <c r="K22" s="4">
        <f t="shared" si="0"/>
        <v>158506</v>
      </c>
      <c r="L22" s="24"/>
      <c r="M22" s="23"/>
      <c r="N22" s="23">
        <f>(N51+N68)</f>
        <v>0</v>
      </c>
      <c r="O22" s="23">
        <f>(O51+O68)</f>
        <v>0</v>
      </c>
      <c r="P22" s="21">
        <f>(P51+P68)</f>
        <v>0</v>
      </c>
      <c r="Q22" s="21"/>
      <c r="R22" s="21"/>
      <c r="S22"/>
    </row>
    <row r="23" spans="2:19" ht="14.25" x14ac:dyDescent="0.2">
      <c r="B23" s="20">
        <v>11</v>
      </c>
      <c r="C23" s="52" t="s">
        <v>40</v>
      </c>
      <c r="D23" s="20"/>
      <c r="E23" s="23">
        <f>(E24+E25)</f>
        <v>27</v>
      </c>
      <c r="F23" s="23">
        <f>(F24+F25)</f>
        <v>27</v>
      </c>
      <c r="G23" s="21">
        <f>(G24+G25)</f>
        <v>6322856</v>
      </c>
      <c r="H23" s="23"/>
      <c r="I23" s="23">
        <f>(I24+I25)</f>
        <v>27</v>
      </c>
      <c r="J23" s="21">
        <f>(J24+J25)</f>
        <v>6322856</v>
      </c>
      <c r="K23" s="4">
        <f t="shared" si="0"/>
        <v>234179.85185185185</v>
      </c>
      <c r="L23" s="24"/>
      <c r="M23" s="23"/>
      <c r="N23" s="23">
        <f>(N24+N25)</f>
        <v>0</v>
      </c>
      <c r="O23" s="23">
        <f>(O24+O25)</f>
        <v>0</v>
      </c>
      <c r="P23" s="21">
        <f>(P24+P25)</f>
        <v>0</v>
      </c>
      <c r="Q23" s="21"/>
      <c r="R23" s="21"/>
      <c r="S23"/>
    </row>
    <row r="24" spans="2:19" ht="14.25" x14ac:dyDescent="0.2">
      <c r="B24" s="20">
        <v>12</v>
      </c>
      <c r="C24" s="52" t="s">
        <v>71</v>
      </c>
      <c r="D24" s="20"/>
      <c r="E24" s="23">
        <f>(E34)</f>
        <v>5</v>
      </c>
      <c r="F24" s="23">
        <f>(F34)</f>
        <v>5</v>
      </c>
      <c r="G24" s="21">
        <f>(G34)</f>
        <v>1190000</v>
      </c>
      <c r="H24" s="23"/>
      <c r="I24" s="23">
        <f>(I34)</f>
        <v>5</v>
      </c>
      <c r="J24" s="21">
        <f>(J34)</f>
        <v>1190000</v>
      </c>
      <c r="K24" s="4">
        <f t="shared" si="0"/>
        <v>238000</v>
      </c>
      <c r="L24" s="24"/>
      <c r="M24" s="23"/>
      <c r="N24" s="23">
        <f>(N34)</f>
        <v>0</v>
      </c>
      <c r="O24" s="23">
        <f>(O34)</f>
        <v>0</v>
      </c>
      <c r="P24" s="21">
        <f>(P34)</f>
        <v>0</v>
      </c>
      <c r="Q24" s="21"/>
      <c r="R24" s="21"/>
      <c r="S24"/>
    </row>
    <row r="25" spans="2:19" ht="14.25" x14ac:dyDescent="0.2">
      <c r="B25" s="20">
        <v>13</v>
      </c>
      <c r="C25" s="52" t="s">
        <v>72</v>
      </c>
      <c r="D25" s="20"/>
      <c r="E25" s="25">
        <f>(E50+E59+E63+E67+E70)</f>
        <v>22</v>
      </c>
      <c r="F25" s="25">
        <f>(F50+F59+F63+F67+F70)</f>
        <v>22</v>
      </c>
      <c r="G25" s="26">
        <f>(G50+G59+G63+G67+G70)</f>
        <v>5132856</v>
      </c>
      <c r="H25" s="25"/>
      <c r="I25" s="25">
        <f>(I50+I59+I63+I67+I70)</f>
        <v>22</v>
      </c>
      <c r="J25" s="26">
        <f>(J50+J59+J63+J67+J70)</f>
        <v>5132856</v>
      </c>
      <c r="K25" s="4">
        <f t="shared" si="0"/>
        <v>233311.63636363635</v>
      </c>
      <c r="L25" s="24"/>
      <c r="M25" s="23"/>
      <c r="N25" s="25">
        <f>(N50+N59+N63+N67+N70)</f>
        <v>0</v>
      </c>
      <c r="O25" s="25">
        <f>(O50+O59+O63+O67+O70)</f>
        <v>0</v>
      </c>
      <c r="P25" s="26">
        <f>(P50+P59+P63+P67+P70)</f>
        <v>0</v>
      </c>
      <c r="Q25" s="21"/>
      <c r="R25" s="21"/>
      <c r="S25"/>
    </row>
    <row r="26" spans="2:19" ht="14.25" x14ac:dyDescent="0.2">
      <c r="B26" s="20">
        <v>14</v>
      </c>
      <c r="C26" s="49"/>
      <c r="D26" s="20"/>
      <c r="E26" s="25"/>
      <c r="F26" s="25"/>
      <c r="G26" s="26"/>
      <c r="H26" s="25"/>
      <c r="I26" s="25"/>
      <c r="J26" s="26"/>
      <c r="K26" s="21"/>
      <c r="L26" s="24"/>
      <c r="M26" s="23"/>
      <c r="N26" s="25"/>
      <c r="O26" s="25"/>
      <c r="P26" s="26"/>
      <c r="Q26" s="21"/>
      <c r="R26" s="21"/>
      <c r="S26"/>
    </row>
    <row r="27" spans="2:19" ht="14.25" x14ac:dyDescent="0.2">
      <c r="B27" s="20">
        <v>15</v>
      </c>
      <c r="C27" s="49"/>
      <c r="D27" s="20"/>
      <c r="L27" s="36"/>
      <c r="Q27" s="21"/>
      <c r="R27" s="21"/>
      <c r="S27"/>
    </row>
    <row r="28" spans="2:19" ht="14.25" x14ac:dyDescent="0.2">
      <c r="B28" s="20">
        <v>16</v>
      </c>
      <c r="C28" s="53" t="s">
        <v>13</v>
      </c>
      <c r="D28" s="20"/>
      <c r="E28" s="1">
        <f>SUM(E29:E34)</f>
        <v>562</v>
      </c>
      <c r="F28" s="1">
        <f>SUM(F29:F34)</f>
        <v>562</v>
      </c>
      <c r="G28" s="4">
        <f>SUM(G29:G34)</f>
        <v>128168365</v>
      </c>
      <c r="I28" s="1">
        <f>SUM(I29:I34)</f>
        <v>562</v>
      </c>
      <c r="J28" s="4">
        <f>SUM(J29:J34)</f>
        <v>128168365</v>
      </c>
      <c r="K28" s="4">
        <f t="shared" ref="K28:K34" si="1">(J28/I28)</f>
        <v>228057.58896797153</v>
      </c>
      <c r="Q28" s="21"/>
      <c r="R28" s="21"/>
      <c r="S28"/>
    </row>
    <row r="29" spans="2:19" ht="14.25" x14ac:dyDescent="0.2">
      <c r="B29" s="20">
        <v>17</v>
      </c>
      <c r="C29" s="54" t="s">
        <v>14</v>
      </c>
      <c r="D29" s="20"/>
      <c r="E29" s="1">
        <v>254</v>
      </c>
      <c r="F29" s="1">
        <v>254</v>
      </c>
      <c r="G29" s="4">
        <v>39080905</v>
      </c>
      <c r="I29" s="1">
        <v>254</v>
      </c>
      <c r="J29" s="4">
        <v>39080905</v>
      </c>
      <c r="K29" s="4">
        <f t="shared" si="1"/>
        <v>153861.83070866141</v>
      </c>
      <c r="L29" s="1">
        <v>16</v>
      </c>
      <c r="N29" s="1">
        <v>0</v>
      </c>
      <c r="O29" s="1">
        <v>0</v>
      </c>
      <c r="P29" s="4">
        <v>0</v>
      </c>
      <c r="R29" s="21"/>
      <c r="S29"/>
    </row>
    <row r="30" spans="2:19" ht="14.25" x14ac:dyDescent="0.2">
      <c r="B30" s="20">
        <v>18</v>
      </c>
      <c r="C30" s="54" t="s">
        <v>15</v>
      </c>
      <c r="D30" s="20"/>
      <c r="E30" s="1">
        <v>104</v>
      </c>
      <c r="F30" s="1">
        <v>104</v>
      </c>
      <c r="G30" s="4">
        <v>44485705</v>
      </c>
      <c r="I30" s="1">
        <v>104</v>
      </c>
      <c r="J30" s="4">
        <v>44485705</v>
      </c>
      <c r="K30" s="4">
        <f t="shared" si="1"/>
        <v>427747.16346153844</v>
      </c>
      <c r="L30" s="1">
        <v>1</v>
      </c>
      <c r="N30" s="1">
        <v>0</v>
      </c>
      <c r="O30" s="1">
        <v>0</v>
      </c>
      <c r="P30" s="4">
        <v>0</v>
      </c>
      <c r="R30" s="21"/>
      <c r="S30"/>
    </row>
    <row r="31" spans="2:19" ht="14.25" x14ac:dyDescent="0.2">
      <c r="B31" s="20">
        <v>19</v>
      </c>
      <c r="C31" s="54" t="s">
        <v>16</v>
      </c>
      <c r="D31" s="20"/>
      <c r="E31" s="1">
        <v>13</v>
      </c>
      <c r="F31" s="1">
        <v>13</v>
      </c>
      <c r="G31" s="4">
        <v>3508413</v>
      </c>
      <c r="I31" s="1">
        <v>13</v>
      </c>
      <c r="J31" s="4">
        <v>3508413</v>
      </c>
      <c r="K31" s="4">
        <f t="shared" si="1"/>
        <v>269877.92307692306</v>
      </c>
      <c r="L31" s="1">
        <v>2</v>
      </c>
      <c r="N31" s="1">
        <v>0</v>
      </c>
      <c r="O31" s="1">
        <v>0</v>
      </c>
      <c r="P31" s="4">
        <v>0</v>
      </c>
      <c r="Q31" s="21"/>
      <c r="R31" s="21"/>
      <c r="S31"/>
    </row>
    <row r="32" spans="2:19" ht="14.25" x14ac:dyDescent="0.2">
      <c r="B32" s="20">
        <v>20</v>
      </c>
      <c r="C32" s="54" t="s">
        <v>17</v>
      </c>
      <c r="D32" s="20"/>
      <c r="E32" s="1">
        <v>87</v>
      </c>
      <c r="F32" s="1">
        <v>87</v>
      </c>
      <c r="G32" s="4">
        <v>18797923</v>
      </c>
      <c r="I32" s="1">
        <v>87</v>
      </c>
      <c r="J32" s="4">
        <v>18797923</v>
      </c>
      <c r="K32" s="4">
        <f t="shared" si="1"/>
        <v>216068.08045977011</v>
      </c>
      <c r="L32" s="1">
        <v>11</v>
      </c>
      <c r="N32" s="1">
        <v>0</v>
      </c>
      <c r="O32" s="1">
        <v>0</v>
      </c>
      <c r="P32" s="4">
        <v>0</v>
      </c>
      <c r="Q32" s="21"/>
      <c r="R32" s="21"/>
      <c r="S32"/>
    </row>
    <row r="33" spans="2:19" ht="14.25" x14ac:dyDescent="0.2">
      <c r="B33" s="20">
        <v>21</v>
      </c>
      <c r="C33" s="54" t="s">
        <v>18</v>
      </c>
      <c r="D33" s="20"/>
      <c r="E33" s="1">
        <v>99</v>
      </c>
      <c r="F33" s="1">
        <v>99</v>
      </c>
      <c r="G33" s="4">
        <v>21105419</v>
      </c>
      <c r="I33" s="1">
        <v>99</v>
      </c>
      <c r="J33" s="4">
        <v>21105419</v>
      </c>
      <c r="K33" s="4">
        <f t="shared" si="1"/>
        <v>213186.05050505052</v>
      </c>
      <c r="L33" s="1">
        <v>12</v>
      </c>
      <c r="N33" s="1">
        <v>0</v>
      </c>
      <c r="O33" s="1">
        <v>0</v>
      </c>
      <c r="P33" s="4">
        <v>0</v>
      </c>
      <c r="Q33" s="21"/>
      <c r="R33" s="21"/>
      <c r="S33"/>
    </row>
    <row r="34" spans="2:19" ht="14.25" x14ac:dyDescent="0.2">
      <c r="B34" s="20">
        <v>22</v>
      </c>
      <c r="C34" s="54" t="s">
        <v>19</v>
      </c>
      <c r="D34" s="20"/>
      <c r="E34" s="1">
        <v>5</v>
      </c>
      <c r="F34" s="1">
        <v>5</v>
      </c>
      <c r="G34" s="4">
        <v>1190000</v>
      </c>
      <c r="I34" s="1">
        <v>5</v>
      </c>
      <c r="J34" s="4">
        <v>1190000</v>
      </c>
      <c r="K34" s="4">
        <f t="shared" si="1"/>
        <v>238000</v>
      </c>
      <c r="L34" s="1">
        <v>5</v>
      </c>
      <c r="N34" s="1">
        <v>0</v>
      </c>
      <c r="O34" s="1">
        <v>0</v>
      </c>
      <c r="P34" s="4">
        <v>0</v>
      </c>
      <c r="S34"/>
    </row>
    <row r="35" spans="2:19" ht="14.25" x14ac:dyDescent="0.2">
      <c r="B35" s="20">
        <v>23</v>
      </c>
      <c r="C35" s="55"/>
      <c r="D35" s="20"/>
      <c r="L35" s="1"/>
      <c r="Q35" s="21"/>
      <c r="R35" s="21"/>
      <c r="S35"/>
    </row>
    <row r="36" spans="2:19" ht="14.25" x14ac:dyDescent="0.2">
      <c r="B36" s="20">
        <v>24</v>
      </c>
      <c r="C36" s="53" t="s">
        <v>20</v>
      </c>
      <c r="D36" s="20"/>
      <c r="E36" s="1">
        <f>SUM(E37:E39)</f>
        <v>450</v>
      </c>
      <c r="F36" s="1">
        <f>SUM(F37:F39)</f>
        <v>452</v>
      </c>
      <c r="G36" s="4">
        <f>SUM(G37:G39)</f>
        <v>110297145</v>
      </c>
      <c r="I36" s="1">
        <f>SUM(I37:I39)</f>
        <v>448</v>
      </c>
      <c r="J36" s="4">
        <f>SUM(J37:J39)</f>
        <v>110030478</v>
      </c>
      <c r="K36" s="4">
        <f>(J36/I36)</f>
        <v>245603.74553571429</v>
      </c>
      <c r="L36" s="1"/>
      <c r="Q36" s="21"/>
      <c r="R36" s="21"/>
      <c r="S36"/>
    </row>
    <row r="37" spans="2:19" ht="14.25" x14ac:dyDescent="0.2">
      <c r="B37" s="20">
        <v>25</v>
      </c>
      <c r="C37" s="54" t="s">
        <v>21</v>
      </c>
      <c r="D37" s="20"/>
      <c r="E37" s="1">
        <v>140</v>
      </c>
      <c r="F37" s="1">
        <v>140</v>
      </c>
      <c r="G37" s="4">
        <v>37259493</v>
      </c>
      <c r="I37" s="1">
        <v>140</v>
      </c>
      <c r="J37" s="4">
        <v>37259493</v>
      </c>
      <c r="K37" s="4">
        <f>(J37/I37)</f>
        <v>266139.23571428569</v>
      </c>
      <c r="L37" s="1">
        <v>3</v>
      </c>
      <c r="N37" s="1">
        <v>0</v>
      </c>
      <c r="O37" s="1">
        <v>0</v>
      </c>
      <c r="P37" s="4">
        <v>0</v>
      </c>
      <c r="Q37" s="21"/>
      <c r="R37" s="21"/>
      <c r="S37"/>
    </row>
    <row r="38" spans="2:19" ht="14.25" x14ac:dyDescent="0.2">
      <c r="B38" s="20">
        <v>26</v>
      </c>
      <c r="C38" s="54" t="s">
        <v>22</v>
      </c>
      <c r="D38" s="20"/>
      <c r="E38" s="1">
        <v>61</v>
      </c>
      <c r="F38" s="1">
        <v>63</v>
      </c>
      <c r="G38" s="4">
        <v>13995555</v>
      </c>
      <c r="I38" s="1">
        <v>59</v>
      </c>
      <c r="J38" s="4">
        <v>13728888</v>
      </c>
      <c r="K38" s="4">
        <f>(J38/I38)</f>
        <v>232693.01694915254</v>
      </c>
      <c r="L38" s="1">
        <v>8</v>
      </c>
      <c r="N38" s="1">
        <v>0</v>
      </c>
      <c r="O38" s="1">
        <v>0</v>
      </c>
      <c r="P38" s="4">
        <v>0</v>
      </c>
      <c r="Q38" s="21"/>
      <c r="R38" s="21"/>
      <c r="S38"/>
    </row>
    <row r="39" spans="2:19" ht="14.25" x14ac:dyDescent="0.2">
      <c r="B39" s="20">
        <v>27</v>
      </c>
      <c r="C39" s="54" t="s">
        <v>23</v>
      </c>
      <c r="D39" s="20"/>
      <c r="E39" s="1">
        <v>249</v>
      </c>
      <c r="F39" s="1">
        <v>249</v>
      </c>
      <c r="G39" s="4">
        <v>59042097</v>
      </c>
      <c r="I39" s="1">
        <v>249</v>
      </c>
      <c r="J39" s="4">
        <v>59042097</v>
      </c>
      <c r="K39" s="4">
        <f>(J39/I39)</f>
        <v>237116.85542168675</v>
      </c>
      <c r="L39" s="1">
        <v>6</v>
      </c>
      <c r="N39" s="1">
        <v>0</v>
      </c>
      <c r="O39" s="1">
        <v>0</v>
      </c>
      <c r="P39" s="4">
        <v>0</v>
      </c>
      <c r="S39"/>
    </row>
    <row r="40" spans="2:19" ht="14.25" x14ac:dyDescent="0.2">
      <c r="B40" s="20">
        <v>28</v>
      </c>
      <c r="C40" s="55"/>
      <c r="D40" s="20"/>
      <c r="L40" s="1"/>
      <c r="S40"/>
    </row>
    <row r="41" spans="2:19" ht="14.25" x14ac:dyDescent="0.2">
      <c r="B41" s="20">
        <v>29</v>
      </c>
      <c r="C41" s="53" t="s">
        <v>24</v>
      </c>
      <c r="D41" s="20"/>
      <c r="E41" s="1">
        <f>SUM(E42:E44)</f>
        <v>261</v>
      </c>
      <c r="F41" s="1">
        <f>SUM(F42:F44)</f>
        <v>261</v>
      </c>
      <c r="G41" s="4">
        <f>SUM(G42:G44)</f>
        <v>51864333</v>
      </c>
      <c r="I41" s="1">
        <f>SUM(I42:I44)</f>
        <v>261</v>
      </c>
      <c r="J41" s="4">
        <f>SUM(J42:J44)</f>
        <v>51864333</v>
      </c>
      <c r="K41" s="4">
        <f>(J41/I41)</f>
        <v>198713.91954022989</v>
      </c>
      <c r="L41" s="1"/>
      <c r="S41"/>
    </row>
    <row r="42" spans="2:19" ht="14.25" x14ac:dyDescent="0.2">
      <c r="B42" s="20">
        <v>30</v>
      </c>
      <c r="C42" s="54" t="s">
        <v>25</v>
      </c>
      <c r="D42" s="20"/>
      <c r="E42" s="1">
        <v>16</v>
      </c>
      <c r="F42" s="1">
        <v>16</v>
      </c>
      <c r="G42" s="4">
        <v>3782510</v>
      </c>
      <c r="I42" s="1">
        <v>16</v>
      </c>
      <c r="J42" s="4">
        <v>3782510</v>
      </c>
      <c r="K42" s="4">
        <f>(J42/I42)</f>
        <v>236406.875</v>
      </c>
      <c r="L42" s="1">
        <v>7</v>
      </c>
      <c r="N42" s="1">
        <v>0</v>
      </c>
      <c r="O42" s="1">
        <v>0</v>
      </c>
      <c r="P42" s="4">
        <v>0</v>
      </c>
      <c r="S42"/>
    </row>
    <row r="43" spans="2:19" ht="14.25" x14ac:dyDescent="0.2">
      <c r="B43" s="20">
        <v>31</v>
      </c>
      <c r="C43" s="54" t="s">
        <v>26</v>
      </c>
      <c r="D43" s="20"/>
      <c r="E43" s="1">
        <v>83</v>
      </c>
      <c r="F43" s="1">
        <v>83</v>
      </c>
      <c r="G43" s="4">
        <v>18146823</v>
      </c>
      <c r="I43" s="1">
        <v>83</v>
      </c>
      <c r="J43" s="4">
        <v>18146823</v>
      </c>
      <c r="K43" s="4">
        <f>(J43/I43)</f>
        <v>218636.42168674699</v>
      </c>
      <c r="L43" s="1">
        <v>10</v>
      </c>
      <c r="N43" s="1">
        <v>0</v>
      </c>
      <c r="O43" s="1">
        <v>0</v>
      </c>
      <c r="P43" s="4">
        <v>0</v>
      </c>
      <c r="S43"/>
    </row>
    <row r="44" spans="2:19" ht="14.25" x14ac:dyDescent="0.2">
      <c r="B44" s="20">
        <v>32</v>
      </c>
      <c r="C44" s="54" t="s">
        <v>27</v>
      </c>
      <c r="D44" s="20"/>
      <c r="E44" s="1">
        <v>162</v>
      </c>
      <c r="F44" s="1">
        <v>162</v>
      </c>
      <c r="G44" s="4">
        <v>29935000</v>
      </c>
      <c r="I44" s="1">
        <v>162</v>
      </c>
      <c r="J44" s="4">
        <v>29935000</v>
      </c>
      <c r="K44" s="4">
        <f>(J44/I44)</f>
        <v>184783.95061728396</v>
      </c>
      <c r="L44" s="1">
        <v>15</v>
      </c>
      <c r="N44" s="1">
        <v>0</v>
      </c>
      <c r="O44" s="1">
        <v>0</v>
      </c>
      <c r="P44" s="4">
        <v>0</v>
      </c>
      <c r="S44"/>
    </row>
    <row r="45" spans="2:19" ht="14.25" x14ac:dyDescent="0.2">
      <c r="B45" s="20">
        <v>33</v>
      </c>
      <c r="C45" s="54"/>
      <c r="D45" s="20"/>
      <c r="L45" s="1"/>
      <c r="S45"/>
    </row>
    <row r="46" spans="2:19" ht="14.25" x14ac:dyDescent="0.2">
      <c r="B46" s="20">
        <v>34</v>
      </c>
      <c r="C46" s="53" t="s">
        <v>37</v>
      </c>
      <c r="D46" s="20"/>
      <c r="L46" s="1"/>
      <c r="S46"/>
    </row>
    <row r="47" spans="2:19" ht="14.25" x14ac:dyDescent="0.2">
      <c r="B47" s="20">
        <v>35</v>
      </c>
      <c r="C47" s="54" t="s">
        <v>41</v>
      </c>
      <c r="D47" s="20"/>
      <c r="L47" s="1"/>
      <c r="S47"/>
    </row>
    <row r="48" spans="2:19" ht="14.25" x14ac:dyDescent="0.2">
      <c r="B48" s="20">
        <v>36</v>
      </c>
      <c r="C48" s="56" t="s">
        <v>52</v>
      </c>
      <c r="D48" s="20"/>
      <c r="L48" s="1"/>
      <c r="S48"/>
    </row>
    <row r="49" spans="2:19" ht="14.25" x14ac:dyDescent="0.2">
      <c r="B49" s="20">
        <v>37</v>
      </c>
      <c r="C49" s="56" t="s">
        <v>53</v>
      </c>
      <c r="D49" s="20"/>
      <c r="L49" s="1"/>
      <c r="S49"/>
    </row>
    <row r="50" spans="2:19" ht="14.25" x14ac:dyDescent="0.2">
      <c r="B50" s="20">
        <v>38</v>
      </c>
      <c r="C50" s="54" t="s">
        <v>28</v>
      </c>
      <c r="D50" s="20"/>
      <c r="E50" s="1">
        <v>9</v>
      </c>
      <c r="F50" s="1">
        <v>9</v>
      </c>
      <c r="G50" s="4">
        <v>2302891</v>
      </c>
      <c r="I50" s="1">
        <v>9</v>
      </c>
      <c r="J50" s="4">
        <v>2302891</v>
      </c>
      <c r="K50" s="4">
        <f>(J50/I50)</f>
        <v>255876.77777777778</v>
      </c>
      <c r="L50" s="1">
        <v>4</v>
      </c>
      <c r="N50" s="1">
        <v>0</v>
      </c>
      <c r="O50" s="1">
        <v>0</v>
      </c>
      <c r="P50" s="4">
        <v>0</v>
      </c>
      <c r="S50"/>
    </row>
    <row r="51" spans="2:19" ht="14.25" x14ac:dyDescent="0.2">
      <c r="B51" s="20">
        <v>39</v>
      </c>
      <c r="C51" s="54" t="s">
        <v>29</v>
      </c>
      <c r="D51" s="20"/>
      <c r="E51" s="1">
        <v>12</v>
      </c>
      <c r="F51" s="1">
        <v>12</v>
      </c>
      <c r="G51" s="4">
        <v>2498980</v>
      </c>
      <c r="I51" s="1">
        <v>12</v>
      </c>
      <c r="J51" s="4">
        <v>2498980</v>
      </c>
      <c r="K51" s="4">
        <f>(J51/I51)</f>
        <v>208248.33333333334</v>
      </c>
      <c r="L51" s="1">
        <v>13</v>
      </c>
      <c r="N51" s="1">
        <v>0</v>
      </c>
      <c r="O51" s="1">
        <v>0</v>
      </c>
      <c r="P51" s="4">
        <v>0</v>
      </c>
      <c r="S51"/>
    </row>
    <row r="52" spans="2:19" ht="14.25" x14ac:dyDescent="0.2">
      <c r="B52" s="20">
        <v>40</v>
      </c>
      <c r="C52" s="54"/>
      <c r="D52" s="20"/>
      <c r="L52" s="1"/>
      <c r="S52"/>
    </row>
    <row r="53" spans="2:19" ht="14.25" x14ac:dyDescent="0.2">
      <c r="B53" s="20">
        <v>41</v>
      </c>
      <c r="C53" s="53" t="s">
        <v>38</v>
      </c>
      <c r="D53" s="20"/>
      <c r="L53" s="1"/>
      <c r="S53"/>
    </row>
    <row r="54" spans="2:19" ht="14.25" x14ac:dyDescent="0.2">
      <c r="B54" s="20">
        <v>42</v>
      </c>
      <c r="C54" s="54" t="s">
        <v>42</v>
      </c>
      <c r="D54" s="20"/>
      <c r="L54" s="1"/>
      <c r="S54"/>
    </row>
    <row r="55" spans="2:19" ht="14.25" x14ac:dyDescent="0.2">
      <c r="B55" s="20">
        <v>43</v>
      </c>
      <c r="C55" s="56" t="s">
        <v>54</v>
      </c>
      <c r="D55" s="20"/>
      <c r="L55" s="1"/>
      <c r="S55"/>
    </row>
    <row r="56" spans="2:19" ht="14.25" x14ac:dyDescent="0.2">
      <c r="B56" s="20">
        <v>44</v>
      </c>
      <c r="C56" s="56" t="s">
        <v>55</v>
      </c>
      <c r="D56" s="20"/>
      <c r="L56" s="1"/>
      <c r="S56"/>
    </row>
    <row r="57" spans="2:19" ht="14.25" x14ac:dyDescent="0.2">
      <c r="B57" s="20">
        <v>45</v>
      </c>
      <c r="C57" s="54" t="s">
        <v>30</v>
      </c>
      <c r="D57" s="20"/>
      <c r="E57" s="1">
        <v>14</v>
      </c>
      <c r="F57" s="1">
        <v>14</v>
      </c>
      <c r="G57" s="4">
        <v>2659949</v>
      </c>
      <c r="I57" s="1">
        <v>14</v>
      </c>
      <c r="J57" s="4">
        <v>2659949</v>
      </c>
      <c r="K57" s="4">
        <f>(J57/I57)</f>
        <v>189996.35714285713</v>
      </c>
      <c r="L57" s="1">
        <v>14</v>
      </c>
      <c r="N57" s="1">
        <v>0</v>
      </c>
      <c r="O57" s="1">
        <v>0</v>
      </c>
      <c r="P57" s="4">
        <v>0</v>
      </c>
      <c r="S57"/>
    </row>
    <row r="58" spans="2:19" ht="14.25" x14ac:dyDescent="0.2">
      <c r="B58" s="20">
        <v>46</v>
      </c>
      <c r="C58" s="54" t="s">
        <v>43</v>
      </c>
      <c r="D58" s="20"/>
      <c r="L58" s="1"/>
      <c r="S58"/>
    </row>
    <row r="59" spans="2:19" ht="14.25" x14ac:dyDescent="0.2">
      <c r="B59" s="20">
        <v>47</v>
      </c>
      <c r="C59" s="56" t="s">
        <v>56</v>
      </c>
      <c r="D59" s="20"/>
      <c r="E59" s="1">
        <v>0</v>
      </c>
      <c r="F59" s="1">
        <v>0</v>
      </c>
      <c r="G59" s="4">
        <v>0</v>
      </c>
      <c r="I59" s="1">
        <v>0</v>
      </c>
      <c r="J59" s="4">
        <v>0</v>
      </c>
      <c r="L59" s="1"/>
      <c r="N59" s="1">
        <v>0</v>
      </c>
      <c r="O59" s="1">
        <v>0</v>
      </c>
      <c r="P59" s="4">
        <v>0</v>
      </c>
      <c r="Q59" s="21"/>
      <c r="R59" s="21"/>
      <c r="S59"/>
    </row>
    <row r="60" spans="2:19" ht="14.25" x14ac:dyDescent="0.2">
      <c r="B60" s="20">
        <v>48</v>
      </c>
      <c r="C60" s="56" t="s">
        <v>57</v>
      </c>
      <c r="D60" s="20"/>
      <c r="L60" s="1"/>
      <c r="S60"/>
    </row>
    <row r="61" spans="2:19" ht="14.25" x14ac:dyDescent="0.2">
      <c r="B61" s="20">
        <v>49</v>
      </c>
      <c r="C61" s="54" t="s">
        <v>31</v>
      </c>
      <c r="D61" s="20"/>
      <c r="E61" s="1">
        <v>28</v>
      </c>
      <c r="F61" s="1">
        <v>28</v>
      </c>
      <c r="G61" s="4">
        <v>6135223</v>
      </c>
      <c r="I61" s="1">
        <v>28</v>
      </c>
      <c r="J61" s="4">
        <v>6135223</v>
      </c>
      <c r="K61" s="4">
        <f>(J61/I61)</f>
        <v>219115.10714285713</v>
      </c>
      <c r="L61" s="1">
        <v>9</v>
      </c>
      <c r="N61" s="1">
        <v>0</v>
      </c>
      <c r="O61" s="1">
        <v>0</v>
      </c>
      <c r="P61" s="4">
        <v>0</v>
      </c>
      <c r="S61"/>
    </row>
    <row r="62" spans="2:19" ht="14.25" x14ac:dyDescent="0.2">
      <c r="B62" s="20">
        <v>50</v>
      </c>
      <c r="C62" s="54" t="s">
        <v>44</v>
      </c>
      <c r="D62" s="20"/>
      <c r="L62" s="1"/>
      <c r="S62"/>
    </row>
    <row r="63" spans="2:19" ht="14.25" x14ac:dyDescent="0.2">
      <c r="B63" s="20">
        <v>51</v>
      </c>
      <c r="C63" s="56" t="s">
        <v>58</v>
      </c>
      <c r="D63" s="20"/>
      <c r="E63" s="1">
        <v>8</v>
      </c>
      <c r="F63" s="1">
        <v>8</v>
      </c>
      <c r="G63" s="4">
        <v>2127090</v>
      </c>
      <c r="I63" s="1">
        <v>8</v>
      </c>
      <c r="J63" s="4">
        <v>2127090</v>
      </c>
      <c r="K63" s="4">
        <f>(J63/I63)</f>
        <v>265886.25</v>
      </c>
      <c r="L63" s="1"/>
      <c r="N63" s="1">
        <v>0</v>
      </c>
      <c r="O63" s="1">
        <v>0</v>
      </c>
      <c r="P63" s="4">
        <v>0</v>
      </c>
      <c r="S63"/>
    </row>
    <row r="64" spans="2:19" ht="14.25" x14ac:dyDescent="0.2">
      <c r="B64" s="20">
        <v>52</v>
      </c>
      <c r="C64" s="57"/>
      <c r="D64" s="20"/>
      <c r="L64" s="1"/>
    </row>
    <row r="65" spans="2:19" ht="14.25" x14ac:dyDescent="0.2">
      <c r="B65" s="20">
        <v>53</v>
      </c>
      <c r="C65" s="53" t="s">
        <v>39</v>
      </c>
      <c r="D65" s="20"/>
      <c r="L65" s="1"/>
      <c r="Q65" s="21"/>
      <c r="R65" s="21"/>
    </row>
    <row r="66" spans="2:19" ht="14.25" x14ac:dyDescent="0.2">
      <c r="B66" s="20">
        <v>54</v>
      </c>
      <c r="C66" s="54" t="s">
        <v>45</v>
      </c>
      <c r="D66" s="20"/>
      <c r="L66" s="1"/>
      <c r="Q66" s="21"/>
      <c r="R66" s="21"/>
    </row>
    <row r="67" spans="2:19" ht="14.25" x14ac:dyDescent="0.2">
      <c r="B67" s="20">
        <v>55</v>
      </c>
      <c r="C67" s="54" t="s">
        <v>59</v>
      </c>
      <c r="D67" s="20"/>
      <c r="E67" s="1">
        <v>2</v>
      </c>
      <c r="F67" s="1">
        <v>2</v>
      </c>
      <c r="G67" s="4">
        <v>287695</v>
      </c>
      <c r="I67" s="1">
        <v>2</v>
      </c>
      <c r="J67" s="4">
        <v>287695</v>
      </c>
      <c r="K67" s="4">
        <f>(J67/I67)</f>
        <v>143847.5</v>
      </c>
      <c r="L67" s="1">
        <v>17</v>
      </c>
      <c r="N67" s="1">
        <v>0</v>
      </c>
      <c r="O67" s="1">
        <v>0</v>
      </c>
      <c r="P67" s="4">
        <v>0</v>
      </c>
      <c r="Q67" s="21"/>
      <c r="R67" s="21"/>
    </row>
    <row r="68" spans="2:19" ht="14.25" x14ac:dyDescent="0.2">
      <c r="B68" s="20">
        <v>56</v>
      </c>
      <c r="C68" s="54" t="s">
        <v>32</v>
      </c>
      <c r="D68" s="20"/>
      <c r="E68" s="1">
        <v>13</v>
      </c>
      <c r="F68" s="1">
        <v>13</v>
      </c>
      <c r="G68" s="4">
        <v>1463670</v>
      </c>
      <c r="I68" s="1">
        <v>13</v>
      </c>
      <c r="J68" s="4">
        <v>1463670</v>
      </c>
      <c r="K68" s="4">
        <f>(J68/I68)</f>
        <v>112590</v>
      </c>
      <c r="L68" s="1">
        <v>18</v>
      </c>
      <c r="N68" s="1">
        <v>0</v>
      </c>
      <c r="O68" s="1">
        <v>0</v>
      </c>
      <c r="P68" s="4">
        <v>0</v>
      </c>
    </row>
    <row r="69" spans="2:19" ht="14.25" x14ac:dyDescent="0.2">
      <c r="B69" s="20">
        <v>57</v>
      </c>
      <c r="C69" s="54" t="s">
        <v>60</v>
      </c>
      <c r="D69" s="20"/>
      <c r="L69" s="1"/>
      <c r="Q69" s="21"/>
      <c r="R69" s="21"/>
    </row>
    <row r="70" spans="2:19" ht="15" x14ac:dyDescent="0.25">
      <c r="B70" s="14"/>
      <c r="C70" s="56" t="s">
        <v>61</v>
      </c>
      <c r="D70" s="14"/>
      <c r="E70" s="1">
        <v>3</v>
      </c>
      <c r="F70" s="1">
        <v>3</v>
      </c>
      <c r="G70" s="4">
        <v>415180</v>
      </c>
      <c r="I70" s="1">
        <v>3</v>
      </c>
      <c r="J70" s="4">
        <v>415180</v>
      </c>
      <c r="K70" s="4">
        <f>(J70/I70)</f>
        <v>138393.33333333334</v>
      </c>
      <c r="L70" s="1"/>
      <c r="N70" s="1">
        <v>0</v>
      </c>
      <c r="O70" s="1">
        <v>0</v>
      </c>
      <c r="P70" s="4">
        <v>0</v>
      </c>
      <c r="Q70" s="38"/>
      <c r="R70" s="38"/>
    </row>
    <row r="71" spans="2:19" ht="15" x14ac:dyDescent="0.25">
      <c r="B71" s="14"/>
      <c r="C71" s="15"/>
      <c r="E71" s="37"/>
      <c r="F71" s="37"/>
      <c r="G71" s="38"/>
      <c r="H71" s="37"/>
      <c r="I71" s="37"/>
      <c r="J71" s="38"/>
      <c r="K71" s="38"/>
      <c r="L71" s="37"/>
      <c r="M71" s="37"/>
      <c r="N71" s="37"/>
      <c r="O71" s="37"/>
      <c r="P71" s="38"/>
    </row>
    <row r="72" spans="2:19" ht="15" x14ac:dyDescent="0.25">
      <c r="B72" s="14"/>
      <c r="C72" s="17" t="s">
        <v>73</v>
      </c>
      <c r="E72" s="37"/>
      <c r="F72" s="37"/>
      <c r="G72" s="38"/>
      <c r="H72" s="37"/>
      <c r="I72" s="37"/>
      <c r="J72" s="38"/>
      <c r="K72" s="21"/>
      <c r="L72" s="58"/>
      <c r="M72" s="37"/>
      <c r="N72" s="37"/>
      <c r="O72" s="37"/>
      <c r="P72" s="38"/>
      <c r="Q72" s="21"/>
      <c r="R72" s="21"/>
    </row>
    <row r="73" spans="2:19" ht="15" x14ac:dyDescent="0.25">
      <c r="B73" s="14"/>
      <c r="C73" s="17" t="s">
        <v>33</v>
      </c>
      <c r="E73" s="37"/>
      <c r="F73" s="37"/>
      <c r="G73" s="38"/>
      <c r="H73" s="37"/>
      <c r="I73" s="37"/>
      <c r="J73" s="38"/>
      <c r="K73" s="21"/>
      <c r="L73" s="58"/>
      <c r="M73" s="37"/>
      <c r="N73" s="37"/>
      <c r="O73" s="37"/>
      <c r="P73" s="38"/>
    </row>
    <row r="74" spans="2:19" ht="15" x14ac:dyDescent="0.25">
      <c r="B74" s="14"/>
      <c r="C74" s="18" t="s">
        <v>34</v>
      </c>
      <c r="L74" s="22"/>
    </row>
    <row r="75" spans="2:19" ht="15" x14ac:dyDescent="0.25">
      <c r="B75" s="14"/>
      <c r="C75" s="18" t="s">
        <v>35</v>
      </c>
      <c r="L75" s="22"/>
    </row>
    <row r="76" spans="2:19" ht="15" x14ac:dyDescent="0.25">
      <c r="B76" s="14"/>
      <c r="C76" s="18" t="s">
        <v>36</v>
      </c>
      <c r="L76" s="22"/>
    </row>
    <row r="77" spans="2:19" ht="15" x14ac:dyDescent="0.25">
      <c r="B77" s="14"/>
      <c r="C77" s="18" t="s">
        <v>46</v>
      </c>
      <c r="L77" s="22"/>
    </row>
    <row r="78" spans="2:19" ht="15" x14ac:dyDescent="0.25">
      <c r="B78" s="13"/>
      <c r="C78" s="18" t="s">
        <v>47</v>
      </c>
      <c r="L78" s="22"/>
    </row>
    <row r="79" spans="2:19" ht="15" x14ac:dyDescent="0.25">
      <c r="B79" s="14"/>
      <c r="C79" s="18" t="s">
        <v>48</v>
      </c>
      <c r="L79" s="22"/>
    </row>
    <row r="80" spans="2:19" ht="15" x14ac:dyDescent="0.25">
      <c r="B80" s="14"/>
      <c r="C80" s="19" t="s">
        <v>49</v>
      </c>
      <c r="L80" s="22"/>
      <c r="S80"/>
    </row>
    <row r="81" spans="2:19" ht="15" x14ac:dyDescent="0.25">
      <c r="B81" s="14"/>
      <c r="C81" s="19" t="s">
        <v>50</v>
      </c>
      <c r="L81" s="22"/>
      <c r="S81"/>
    </row>
    <row r="82" spans="2:19" ht="15" x14ac:dyDescent="0.25">
      <c r="B82" s="14"/>
      <c r="C82" s="19" t="s">
        <v>51</v>
      </c>
      <c r="L82" s="22"/>
      <c r="S82"/>
    </row>
    <row r="83" spans="2:19" ht="15" x14ac:dyDescent="0.25">
      <c r="B83" s="14"/>
      <c r="C83" s="19"/>
      <c r="D83" s="12"/>
      <c r="E83" s="9"/>
      <c r="F83" s="9"/>
      <c r="G83" s="10"/>
      <c r="H83" s="9"/>
      <c r="I83" s="9"/>
      <c r="J83" s="10"/>
      <c r="K83" s="10"/>
      <c r="L83" s="11"/>
      <c r="M83" s="9"/>
      <c r="N83" s="9"/>
      <c r="O83" s="9"/>
      <c r="P83" s="10"/>
      <c r="Q83" s="10"/>
      <c r="R83" s="10"/>
      <c r="S83"/>
    </row>
    <row r="84" spans="2:19" ht="15" x14ac:dyDescent="0.25">
      <c r="B84" s="14"/>
      <c r="C84" s="19"/>
      <c r="D84" s="12"/>
      <c r="E84" s="9"/>
      <c r="F84" s="9"/>
      <c r="G84" s="10"/>
      <c r="H84" s="9"/>
      <c r="I84" s="9"/>
      <c r="J84" s="10"/>
      <c r="K84" s="10"/>
      <c r="L84" s="11"/>
      <c r="M84" s="9"/>
      <c r="N84" s="9"/>
      <c r="O84" s="9"/>
      <c r="P84" s="10"/>
      <c r="Q84" s="10"/>
      <c r="R84" s="10"/>
      <c r="S84"/>
    </row>
  </sheetData>
  <mergeCells count="5">
    <mergeCell ref="E6:R6"/>
    <mergeCell ref="I9:L9"/>
    <mergeCell ref="N9:R9"/>
    <mergeCell ref="E9:G9"/>
    <mergeCell ref="Q11:R11"/>
  </mergeCells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85E68E-3C93-4D53-BB24-9ACEC17FF814}"/>
</file>

<file path=customXml/itemProps2.xml><?xml version="1.0" encoding="utf-8"?>
<ds:datastoreItem xmlns:ds="http://schemas.openxmlformats.org/officeDocument/2006/customXml" ds:itemID="{7D8B3711-96C2-4D41-8631-931ABE8BB8EB}"/>
</file>

<file path=customXml/itemProps3.xml><?xml version="1.0" encoding="utf-8"?>
<ds:datastoreItem xmlns:ds="http://schemas.openxmlformats.org/officeDocument/2006/customXml" ds:itemID="{97588FD3-746C-4B81-BE7B-8ECF08836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2019-06-28T18:31:23Z</cp:lastPrinted>
  <dcterms:created xsi:type="dcterms:W3CDTF">2003-04-24T14:06:32Z</dcterms:created>
  <dcterms:modified xsi:type="dcterms:W3CDTF">2019-06-28T18:31:46Z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