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OCT18\"/>
    </mc:Choice>
  </mc:AlternateContent>
  <xr:revisionPtr revIDLastSave="0" documentId="8_{5623CC22-0A1F-4FF3-A465-359DD586B5E5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B1" sheetId="1" r:id="rId1"/>
  </sheets>
  <definedNames>
    <definedName name="_xlnm.Print_Area" localSheetId="0">'1B1'!$C$1:$R$81</definedName>
  </definedNames>
  <calcPr calcId="179017"/>
</workbook>
</file>

<file path=xl/calcChain.xml><?xml version="1.0" encoding="utf-8"?>
<calcChain xmlns="http://schemas.openxmlformats.org/spreadsheetml/2006/main">
  <c r="R68" i="1" l="1"/>
  <c r="Q68" i="1"/>
  <c r="R66" i="1"/>
  <c r="Q66" i="1"/>
  <c r="K66" i="1"/>
  <c r="K65" i="1"/>
  <c r="R59" i="1"/>
  <c r="Q59" i="1"/>
  <c r="K59" i="1"/>
  <c r="K55" i="1"/>
  <c r="K49" i="1"/>
  <c r="R48" i="1"/>
  <c r="Q48" i="1"/>
  <c r="K48" i="1"/>
  <c r="R42" i="1"/>
  <c r="Q42" i="1"/>
  <c r="K42" i="1"/>
  <c r="R41" i="1"/>
  <c r="Q41" i="1"/>
  <c r="K41" i="1"/>
  <c r="R40" i="1"/>
  <c r="Q40" i="1"/>
  <c r="K40" i="1"/>
  <c r="P39" i="1"/>
  <c r="R39" i="1" s="1"/>
  <c r="O39" i="1"/>
  <c r="N39" i="1"/>
  <c r="K39" i="1"/>
  <c r="J39" i="1"/>
  <c r="I39" i="1"/>
  <c r="G39" i="1"/>
  <c r="F39" i="1"/>
  <c r="E39" i="1"/>
  <c r="K37" i="1"/>
  <c r="R36" i="1"/>
  <c r="Q36" i="1"/>
  <c r="K36" i="1"/>
  <c r="R35" i="1"/>
  <c r="Q35" i="1"/>
  <c r="K35" i="1"/>
  <c r="R34" i="1"/>
  <c r="P34" i="1"/>
  <c r="Q34" i="1" s="1"/>
  <c r="O34" i="1"/>
  <c r="N34" i="1"/>
  <c r="J34" i="1"/>
  <c r="K34" i="1" s="1"/>
  <c r="I34" i="1"/>
  <c r="G34" i="1"/>
  <c r="F34" i="1"/>
  <c r="E34" i="1"/>
  <c r="R32" i="1"/>
  <c r="Q32" i="1"/>
  <c r="K32" i="1"/>
  <c r="K31" i="1"/>
  <c r="R30" i="1"/>
  <c r="Q30" i="1"/>
  <c r="K30" i="1"/>
  <c r="R29" i="1"/>
  <c r="Q29" i="1"/>
  <c r="K29" i="1"/>
  <c r="R28" i="1"/>
  <c r="Q28" i="1"/>
  <c r="K28" i="1"/>
  <c r="R27" i="1"/>
  <c r="Q27" i="1"/>
  <c r="K27" i="1"/>
  <c r="R26" i="1"/>
  <c r="P26" i="1"/>
  <c r="Q26" i="1" s="1"/>
  <c r="O26" i="1"/>
  <c r="N26" i="1"/>
  <c r="K26" i="1"/>
  <c r="J26" i="1"/>
  <c r="I26" i="1"/>
  <c r="G26" i="1"/>
  <c r="F26" i="1"/>
  <c r="E26" i="1"/>
  <c r="P24" i="1"/>
  <c r="R24" i="1" s="1"/>
  <c r="O24" i="1"/>
  <c r="N24" i="1"/>
  <c r="K24" i="1"/>
  <c r="J24" i="1"/>
  <c r="I24" i="1"/>
  <c r="G24" i="1"/>
  <c r="G22" i="1" s="1"/>
  <c r="F24" i="1"/>
  <c r="E24" i="1"/>
  <c r="P23" i="1"/>
  <c r="R23" i="1" s="1"/>
  <c r="O23" i="1"/>
  <c r="N23" i="1"/>
  <c r="J23" i="1"/>
  <c r="J22" i="1" s="1"/>
  <c r="I23" i="1"/>
  <c r="I22" i="1" s="1"/>
  <c r="G23" i="1"/>
  <c r="F23" i="1"/>
  <c r="F22" i="1" s="1"/>
  <c r="E23" i="1"/>
  <c r="E22" i="1" s="1"/>
  <c r="O22" i="1"/>
  <c r="N22" i="1"/>
  <c r="P21" i="1"/>
  <c r="O21" i="1"/>
  <c r="N21" i="1"/>
  <c r="J21" i="1"/>
  <c r="K21" i="1" s="1"/>
  <c r="I21" i="1"/>
  <c r="G21" i="1"/>
  <c r="F21" i="1"/>
  <c r="E21" i="1"/>
  <c r="R20" i="1"/>
  <c r="P20" i="1"/>
  <c r="Q20" i="1" s="1"/>
  <c r="O20" i="1"/>
  <c r="N20" i="1"/>
  <c r="J20" i="1"/>
  <c r="J18" i="1" s="1"/>
  <c r="I20" i="1"/>
  <c r="G20" i="1"/>
  <c r="F20" i="1"/>
  <c r="E20" i="1"/>
  <c r="R19" i="1"/>
  <c r="P19" i="1"/>
  <c r="O19" i="1"/>
  <c r="O18" i="1" s="1"/>
  <c r="O16" i="1" s="1"/>
  <c r="N19" i="1"/>
  <c r="N18" i="1" s="1"/>
  <c r="N16" i="1" s="1"/>
  <c r="K19" i="1"/>
  <c r="J19" i="1"/>
  <c r="I19" i="1"/>
  <c r="I18" i="1" s="1"/>
  <c r="G19" i="1"/>
  <c r="G18" i="1" s="1"/>
  <c r="G16" i="1" s="1"/>
  <c r="F19" i="1"/>
  <c r="E19" i="1"/>
  <c r="P18" i="1"/>
  <c r="F18" i="1"/>
  <c r="F16" i="1" s="1"/>
  <c r="E18" i="1"/>
  <c r="E16" i="1" s="1"/>
  <c r="R14" i="1"/>
  <c r="Q14" i="1"/>
  <c r="K14" i="1"/>
  <c r="K22" i="1" l="1"/>
  <c r="I16" i="1"/>
  <c r="K18" i="1"/>
  <c r="J16" i="1"/>
  <c r="K16" i="1" s="1"/>
  <c r="Q18" i="1"/>
  <c r="P22" i="1"/>
  <c r="K23" i="1"/>
  <c r="K20" i="1"/>
  <c r="Q24" i="1"/>
  <c r="Q39" i="1"/>
  <c r="R18" i="1"/>
  <c r="Q19" i="1"/>
  <c r="Q23" i="1"/>
  <c r="R22" i="1" l="1"/>
  <c r="Q22" i="1"/>
  <c r="P16" i="1"/>
  <c r="R16" i="1" l="1"/>
  <c r="Q16" i="1"/>
</calcChain>
</file>

<file path=xl/sharedStrings.xml><?xml version="1.0" encoding="utf-8"?>
<sst xmlns="http://schemas.openxmlformats.org/spreadsheetml/2006/main" count="78" uniqueCount="72">
  <si>
    <t>SINGLE FAMILY HOUSING</t>
  </si>
  <si>
    <t>FIVE OR MORE FAMILY BUILDINGS</t>
  </si>
  <si>
    <t>JURISDICTION</t>
  </si>
  <si>
    <t>BUILDINGS</t>
  </si>
  <si>
    <t>UNITS</t>
  </si>
  <si>
    <t>VALUE</t>
  </si>
  <si>
    <t>Table 1B.1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</si>
  <si>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</si>
  <si>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</si>
  <si>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</si>
  <si>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</si>
  <si>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</si>
  <si>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</si>
  <si>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</si>
  <si>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</si>
  <si>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</si>
  <si>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</si>
  <si>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</si>
  <si>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</si>
  <si>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</si>
  <si>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</si>
  <si>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</si>
  <si>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</si>
  <si>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</si>
  <si>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</si>
  <si>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</si>
  <si>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</si>
  <si>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</si>
  <si>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</si>
  <si>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</si>
  <si>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</si>
  <si>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</si>
  <si>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</si>
  <si>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</si>
  <si>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</si>
  <si>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</si>
  <si>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</si>
  <si>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</si>
  <si>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</si>
  <si>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</si>
  <si>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</si>
  <si>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</si>
  <si>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</si>
  <si>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</si>
  <si>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</si>
  <si>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</si>
  <si>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</si>
  <si>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</si>
  <si>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</si>
  <si>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</si>
  <si>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</si>
  <si>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</si>
  <si>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</si>
  <si>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</si>
  <si>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</si>
  <si>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</si>
  <si>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</si>
  <si>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</si>
  <si>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</si>
  <si>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</si>
  <si>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</si>
  <si>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ALL NEW CONSTRUCTION(1)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</si>
  <si>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</si>
  <si>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</si>
  <si>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</si>
  <si>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</si>
  <si>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NEW HOUSING CONSTRUCTION AND VALUE :  YEAR TO DATE OCTOBER 2019</t>
  </si>
  <si>
    <t>Average Value</t>
  </si>
  <si>
    <t>Value per Unit Rank</t>
  </si>
  <si>
    <t>Building</t>
  </si>
  <si>
    <t>Unit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</si>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</sst>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  <font>
      <sz val="10"/>
      <name val="Arial"/>
      <family val="2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6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41" fontId="5" fillId="0" borderId="0" xfId="0" applyNumberFormat="1" applyFont="1"/>
    <xf numFmtId="0" fontId="6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41" fontId="5" fillId="0" borderId="2" xfId="0" applyNumberFormat="1" applyFont="1" applyBorder="1"/>
    <xf numFmtId="0" fontId="6" fillId="0" borderId="0" xfId="0" applyFont="1" applyBorder="1"/>
    <xf numFmtId="41" fontId="6" fillId="0" borderId="0" xfId="0" applyNumberFormat="1" applyFont="1" applyBorder="1"/>
    <xf numFmtId="3" fontId="5" fillId="0" borderId="2" xfId="0" applyNumberFormat="1" applyFont="1" applyBorder="1"/>
    <xf numFmtId="0" fontId="5" fillId="0" borderId="2" xfId="0" applyFont="1" applyBorder="1"/>
    <xf numFmtId="3" fontId="7" fillId="0" borderId="2" xfId="0" applyNumberFormat="1" applyFont="1" applyBorder="1"/>
    <xf numFmtId="41" fontId="8" fillId="0" borderId="0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9" fillId="0" borderId="2" xfId="0" applyFont="1" applyBorder="1"/>
    <xf numFmtId="42" fontId="6" fillId="0" borderId="2" xfId="0" applyNumberFormat="1" applyFont="1" applyBorder="1"/>
    <xf numFmtId="0" fontId="6" fillId="0" borderId="8" xfId="0" applyFont="1" applyBorder="1"/>
    <xf numFmtId="0" fontId="6" fillId="0" borderId="9" xfId="0" applyFont="1" applyBorder="1"/>
    <xf numFmtId="41" fontId="6" fillId="0" borderId="9" xfId="0" applyNumberFormat="1" applyFont="1" applyBorder="1"/>
    <xf numFmtId="0" fontId="5" fillId="0" borderId="0" xfId="0" applyFont="1"/>
    <xf numFmtId="0" fontId="6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1" fontId="5" fillId="0" borderId="13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19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23" xfId="1" applyNumberFormat="1" applyFont="1" applyBorder="1" applyAlignment="1">
      <alignment horizontal="center" vertical="center"/>
    </xf>
    <xf numFmtId="42" fontId="7" fillId="0" borderId="0" xfId="1" applyNumberFormat="1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 wrapText="1"/>
    </xf>
    <xf numFmtId="41" fontId="5" fillId="0" borderId="26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164" fontId="7" fillId="0" borderId="27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 wrapText="1"/>
    </xf>
    <xf numFmtId="41" fontId="5" fillId="0" borderId="28" xfId="0" applyNumberFormat="1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29" xfId="1" applyNumberFormat="1" applyFont="1" applyBorder="1" applyAlignment="1">
      <alignment horizontal="center" vertical="center"/>
    </xf>
    <xf numFmtId="164" fontId="7" fillId="0" borderId="30" xfId="1" applyNumberFormat="1" applyFont="1" applyBorder="1" applyAlignment="1">
      <alignment horizontal="center" vertical="center"/>
    </xf>
    <xf numFmtId="42" fontId="5" fillId="0" borderId="0" xfId="0" applyNumberFormat="1" applyFont="1"/>
    <xf numFmtId="0" fontId="5" fillId="0" borderId="0" xfId="0" applyFont="1" applyBorder="1"/>
    <xf numFmtId="0" fontId="5" fillId="0" borderId="0" xfId="0" applyNumberFormat="1" applyFont="1" applyAlignment="1">
      <alignment horizontal="center"/>
    </xf>
    <xf numFmtId="41" fontId="8" fillId="0" borderId="31" xfId="0" applyNumberFormat="1" applyFont="1" applyBorder="1"/>
    <xf numFmtId="42" fontId="8" fillId="0" borderId="31" xfId="0" applyNumberFormat="1" applyFont="1" applyBorder="1"/>
    <xf numFmtId="42" fontId="6" fillId="0" borderId="31" xfId="0" applyNumberFormat="1" applyFont="1" applyBorder="1"/>
    <xf numFmtId="0" fontId="8" fillId="0" borderId="31" xfId="0" applyNumberFormat="1" applyFont="1" applyBorder="1" applyAlignment="1">
      <alignment horizontal="center"/>
    </xf>
    <xf numFmtId="42" fontId="6" fillId="0" borderId="32" xfId="0" applyNumberFormat="1" applyFont="1" applyBorder="1"/>
    <xf numFmtId="165" fontId="5" fillId="0" borderId="23" xfId="0" applyNumberFormat="1" applyFont="1" applyBorder="1"/>
    <xf numFmtId="42" fontId="5" fillId="0" borderId="23" xfId="0" applyNumberFormat="1" applyFont="1" applyBorder="1"/>
    <xf numFmtId="42" fontId="5" fillId="0" borderId="33" xfId="0" applyNumberFormat="1" applyFont="1" applyBorder="1"/>
    <xf numFmtId="0" fontId="6" fillId="0" borderId="23" xfId="0" applyFont="1" applyBorder="1"/>
    <xf numFmtId="41" fontId="6" fillId="0" borderId="23" xfId="0" applyNumberFormat="1" applyFont="1" applyBorder="1"/>
    <xf numFmtId="42" fontId="6" fillId="0" borderId="23" xfId="0" applyNumberFormat="1" applyFont="1" applyBorder="1"/>
    <xf numFmtId="0" fontId="6" fillId="0" borderId="23" xfId="0" applyNumberFormat="1" applyFont="1" applyBorder="1" applyAlignment="1">
      <alignment horizontal="center"/>
    </xf>
    <xf numFmtId="42" fontId="6" fillId="0" borderId="33" xfId="0" applyNumberFormat="1" applyFont="1" applyBorder="1"/>
    <xf numFmtId="41" fontId="5" fillId="0" borderId="23" xfId="0" applyNumberFormat="1" applyFont="1" applyBorder="1"/>
    <xf numFmtId="0" fontId="5" fillId="0" borderId="23" xfId="0" applyNumberFormat="1" applyFont="1" applyBorder="1" applyAlignment="1">
      <alignment horizontal="center"/>
    </xf>
    <xf numFmtId="41" fontId="5" fillId="0" borderId="23" xfId="0" applyNumberFormat="1" applyFont="1" applyBorder="1" applyAlignment="1">
      <alignment horizontal="right"/>
    </xf>
    <xf numFmtId="42" fontId="5" fillId="0" borderId="23" xfId="0" applyNumberFormat="1" applyFont="1" applyBorder="1" applyAlignment="1">
      <alignment horizontal="right"/>
    </xf>
    <xf numFmtId="41" fontId="6" fillId="0" borderId="23" xfId="0" applyNumberFormat="1" applyFont="1" applyBorder="1" applyAlignment="1">
      <alignment horizontal="right"/>
    </xf>
    <xf numFmtId="42" fontId="6" fillId="0" borderId="23" xfId="0" applyNumberFormat="1" applyFont="1" applyBorder="1" applyAlignment="1">
      <alignment horizontal="right"/>
    </xf>
    <xf numFmtId="41" fontId="8" fillId="0" borderId="23" xfId="0" applyNumberFormat="1" applyFont="1" applyBorder="1"/>
    <xf numFmtId="42" fontId="8" fillId="0" borderId="23" xfId="0" applyNumberFormat="1" applyFont="1" applyBorder="1"/>
    <xf numFmtId="0" fontId="11" fillId="0" borderId="23" xfId="0" applyNumberFormat="1" applyFont="1" applyBorder="1" applyAlignment="1">
      <alignment horizontal="center"/>
    </xf>
    <xf numFmtId="41" fontId="6" fillId="0" borderId="34" xfId="0" applyNumberFormat="1" applyFont="1" applyBorder="1"/>
    <xf numFmtId="42" fontId="6" fillId="0" borderId="34" xfId="0" applyNumberFormat="1" applyFont="1" applyBorder="1"/>
    <xf numFmtId="0" fontId="6" fillId="0" borderId="34" xfId="0" applyNumberFormat="1" applyFont="1" applyBorder="1" applyAlignment="1">
      <alignment horizontal="center"/>
    </xf>
    <xf numFmtId="42" fontId="6" fillId="0" borderId="35" xfId="0" applyNumberFormat="1" applyFont="1" applyBorder="1"/>
    <xf numFmtId="3" fontId="6" fillId="0" borderId="5" xfId="0" applyNumberFormat="1" applyFont="1" applyBorder="1"/>
    <xf numFmtId="3" fontId="9" fillId="0" borderId="2" xfId="0" applyNumberFormat="1" applyFont="1" applyBorder="1"/>
    <xf numFmtId="41" fontId="6" fillId="0" borderId="2" xfId="0" applyNumberFormat="1" applyFont="1" applyBorder="1"/>
    <xf numFmtId="41" fontId="8" fillId="0" borderId="36" xfId="0" applyNumberFormat="1" applyFont="1" applyBorder="1"/>
    <xf numFmtId="165" fontId="5" fillId="0" borderId="28" xfId="0" applyNumberFormat="1" applyFont="1" applyBorder="1"/>
    <xf numFmtId="41" fontId="6" fillId="0" borderId="28" xfId="0" applyNumberFormat="1" applyFont="1" applyBorder="1"/>
    <xf numFmtId="41" fontId="5" fillId="0" borderId="28" xfId="0" applyNumberFormat="1" applyFont="1" applyBorder="1"/>
    <xf numFmtId="41" fontId="8" fillId="0" borderId="28" xfId="0" applyNumberFormat="1" applyFont="1" applyBorder="1"/>
    <xf numFmtId="0" fontId="6" fillId="0" borderId="28" xfId="0" applyFont="1" applyBorder="1"/>
    <xf numFmtId="41" fontId="6" fillId="0" borderId="37" xfId="0" applyNumberFormat="1" applyFont="1" applyBorder="1"/>
    <xf numFmtId="42" fontId="8" fillId="0" borderId="38" xfId="0" applyNumberFormat="1" applyFont="1" applyBorder="1"/>
    <xf numFmtId="42" fontId="5" fillId="0" borderId="24" xfId="0" applyNumberFormat="1" applyFont="1" applyBorder="1"/>
    <xf numFmtId="42" fontId="6" fillId="0" borderId="24" xfId="0" applyNumberFormat="1" applyFont="1" applyBorder="1"/>
    <xf numFmtId="42" fontId="5" fillId="0" borderId="24" xfId="0" applyNumberFormat="1" applyFont="1" applyBorder="1" applyAlignment="1">
      <alignment horizontal="right"/>
    </xf>
    <xf numFmtId="42" fontId="6" fillId="0" borderId="24" xfId="0" applyNumberFormat="1" applyFont="1" applyBorder="1" applyAlignment="1">
      <alignment horizontal="right"/>
    </xf>
    <xf numFmtId="42" fontId="8" fillId="0" borderId="24" xfId="0" applyNumberFormat="1" applyFont="1" applyBorder="1"/>
    <xf numFmtId="0" fontId="6" fillId="0" borderId="24" xfId="0" applyFont="1" applyBorder="1"/>
    <xf numFmtId="42" fontId="6" fillId="0" borderId="39" xfId="0" applyNumberFormat="1" applyFont="1" applyBorder="1"/>
    <xf numFmtId="41" fontId="8" fillId="0" borderId="6" xfId="0" applyNumberFormat="1" applyFont="1" applyBorder="1"/>
    <xf numFmtId="165" fontId="5" fillId="0" borderId="0" xfId="0" applyNumberFormat="1" applyFont="1" applyBorder="1"/>
    <xf numFmtId="41" fontId="5" fillId="0" borderId="0" xfId="0" applyNumberFormat="1" applyFont="1" applyBorder="1"/>
    <xf numFmtId="41" fontId="5" fillId="0" borderId="28" xfId="0" applyNumberFormat="1" applyFont="1" applyBorder="1" applyAlignment="1">
      <alignment horizontal="right"/>
    </xf>
    <xf numFmtId="41" fontId="6" fillId="0" borderId="28" xfId="0" applyNumberFormat="1" applyFont="1" applyBorder="1" applyAlignment="1">
      <alignment horizontal="right"/>
    </xf>
    <xf numFmtId="41" fontId="8" fillId="0" borderId="40" xfId="0" applyNumberFormat="1" applyFont="1" applyBorder="1"/>
    <xf numFmtId="41" fontId="8" fillId="0" borderId="38" xfId="0" applyNumberFormat="1" applyFont="1" applyBorder="1"/>
    <xf numFmtId="165" fontId="5" fillId="0" borderId="22" xfId="0" applyNumberFormat="1" applyFont="1" applyBorder="1"/>
    <xf numFmtId="165" fontId="5" fillId="0" borderId="24" xfId="0" applyNumberFormat="1" applyFont="1" applyBorder="1"/>
    <xf numFmtId="41" fontId="6" fillId="0" borderId="22" xfId="0" applyNumberFormat="1" applyFont="1" applyBorder="1"/>
    <xf numFmtId="41" fontId="6" fillId="0" borderId="24" xfId="0" applyNumberFormat="1" applyFont="1" applyBorder="1"/>
    <xf numFmtId="41" fontId="5" fillId="0" borderId="22" xfId="0" applyNumberFormat="1" applyFont="1" applyBorder="1"/>
    <xf numFmtId="41" fontId="5" fillId="0" borderId="24" xfId="0" applyNumberFormat="1" applyFont="1" applyBorder="1"/>
    <xf numFmtId="41" fontId="5" fillId="0" borderId="22" xfId="0" applyNumberFormat="1" applyFont="1" applyBorder="1" applyAlignment="1">
      <alignment horizontal="right"/>
    </xf>
    <xf numFmtId="41" fontId="6" fillId="0" borderId="22" xfId="0" applyNumberFormat="1" applyFont="1" applyBorder="1" applyAlignment="1">
      <alignment horizontal="right"/>
    </xf>
    <xf numFmtId="41" fontId="8" fillId="0" borderId="22" xfId="0" applyNumberFormat="1" applyFont="1" applyBorder="1"/>
    <xf numFmtId="41" fontId="11" fillId="0" borderId="24" xfId="0" applyNumberFormat="1" applyFont="1" applyBorder="1"/>
    <xf numFmtId="0" fontId="6" fillId="0" borderId="22" xfId="0" applyFont="1" applyBorder="1"/>
    <xf numFmtId="41" fontId="6" fillId="0" borderId="41" xfId="0" applyNumberFormat="1" applyFont="1" applyBorder="1"/>
    <xf numFmtId="41" fontId="6" fillId="0" borderId="39" xfId="0" applyNumberFormat="1" applyFont="1" applyBorder="1"/>
    <xf numFmtId="41" fontId="6" fillId="0" borderId="6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workbookViewId="0">
      <selection activeCell="C1" sqref="C1:R81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9.85546875" style="1" bestFit="1" customWidth="1"/>
    <col min="7" max="7" width="18.5703125" style="3" bestFit="1" customWidth="1"/>
    <col min="8" max="8" width="4.28515625" style="1" customWidth="1"/>
    <col min="9" max="9" width="9.85546875" style="1" bestFit="1" customWidth="1"/>
    <col min="10" max="10" width="18.57031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6.7109375" style="3" bestFit="1" customWidth="1"/>
    <col min="17" max="17" width="15.42578125" style="3" bestFit="1" customWidth="1"/>
    <col min="18" max="18" width="12.28515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6"/>
      <c r="C1" s="28" t="s">
        <v>6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/>
      <c r="T1"/>
    </row>
    <row r="2" spans="1:20" ht="15" x14ac:dyDescent="0.25">
      <c r="B2" s="6"/>
      <c r="C2" s="28" t="s">
        <v>66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/>
      <c r="T2"/>
    </row>
    <row r="3" spans="1:20" ht="15.75" thickBot="1" x14ac:dyDescent="0.3">
      <c r="B3" s="6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/>
      <c r="T3"/>
    </row>
    <row r="4" spans="1:20" ht="15.75" thickTop="1" x14ac:dyDescent="0.25">
      <c r="B4" s="6"/>
      <c r="C4" s="30" t="s">
        <v>2</v>
      </c>
      <c r="D4" s="31"/>
      <c r="E4" s="32" t="s">
        <v>56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  <c r="S4"/>
      <c r="T4"/>
    </row>
    <row r="5" spans="1:20" ht="15.75" thickBot="1" x14ac:dyDescent="0.3">
      <c r="B5" s="6"/>
      <c r="C5" s="35"/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/>
      <c r="T5"/>
    </row>
    <row r="6" spans="1:20" ht="15" x14ac:dyDescent="0.25">
      <c r="B6" s="6"/>
      <c r="C6" s="35"/>
      <c r="D6" s="36"/>
      <c r="E6" s="40" t="s">
        <v>61</v>
      </c>
      <c r="F6" s="41"/>
      <c r="G6" s="41"/>
      <c r="H6" s="41"/>
      <c r="I6" s="40" t="s">
        <v>0</v>
      </c>
      <c r="J6" s="41"/>
      <c r="K6" s="41"/>
      <c r="L6" s="42"/>
      <c r="M6" s="41" t="s">
        <v>1</v>
      </c>
      <c r="N6" s="41"/>
      <c r="O6" s="41"/>
      <c r="P6" s="41"/>
      <c r="Q6" s="41"/>
      <c r="R6" s="43"/>
      <c r="S6"/>
      <c r="T6"/>
    </row>
    <row r="7" spans="1:20" ht="15" x14ac:dyDescent="0.25">
      <c r="B7" s="6"/>
      <c r="C7" s="35"/>
      <c r="D7" s="36"/>
      <c r="E7" s="37"/>
      <c r="F7" s="38"/>
      <c r="G7" s="38"/>
      <c r="H7" s="38"/>
      <c r="I7" s="37"/>
      <c r="J7" s="38"/>
      <c r="K7" s="38"/>
      <c r="L7" s="44"/>
      <c r="M7" s="38"/>
      <c r="N7" s="38"/>
      <c r="O7" s="38"/>
      <c r="P7" s="38"/>
      <c r="Q7" s="38"/>
      <c r="R7" s="39"/>
      <c r="S7"/>
      <c r="T7"/>
    </row>
    <row r="8" spans="1:20" ht="15.75" thickBot="1" x14ac:dyDescent="0.3">
      <c r="B8" s="6"/>
      <c r="C8" s="35"/>
      <c r="D8" s="36"/>
      <c r="E8" s="45"/>
      <c r="F8" s="46"/>
      <c r="G8" s="46"/>
      <c r="H8" s="46"/>
      <c r="I8" s="45"/>
      <c r="J8" s="46"/>
      <c r="K8" s="46"/>
      <c r="L8" s="47"/>
      <c r="M8" s="46"/>
      <c r="N8" s="46"/>
      <c r="O8" s="46"/>
      <c r="P8" s="46"/>
      <c r="Q8" s="46"/>
      <c r="R8" s="48"/>
      <c r="S8"/>
      <c r="T8"/>
    </row>
    <row r="9" spans="1:20" ht="15" x14ac:dyDescent="0.25">
      <c r="B9" s="6"/>
      <c r="C9" s="35"/>
      <c r="D9" s="36"/>
      <c r="E9" s="49" t="s">
        <v>3</v>
      </c>
      <c r="F9" s="50" t="s">
        <v>4</v>
      </c>
      <c r="G9" s="51" t="s">
        <v>5</v>
      </c>
      <c r="H9" s="52"/>
      <c r="I9" s="49" t="s">
        <v>4</v>
      </c>
      <c r="J9" s="53" t="s">
        <v>5</v>
      </c>
      <c r="K9" s="54" t="s">
        <v>67</v>
      </c>
      <c r="L9" s="55" t="s">
        <v>68</v>
      </c>
      <c r="M9" s="40" t="s">
        <v>3</v>
      </c>
      <c r="N9" s="56"/>
      <c r="O9" s="57" t="s">
        <v>4</v>
      </c>
      <c r="P9" s="58" t="s">
        <v>5</v>
      </c>
      <c r="Q9" s="59" t="s">
        <v>67</v>
      </c>
      <c r="R9" s="60"/>
      <c r="S9"/>
      <c r="T9"/>
    </row>
    <row r="10" spans="1:20" ht="15" x14ac:dyDescent="0.25">
      <c r="B10" s="6"/>
      <c r="C10" s="35"/>
      <c r="D10" s="36"/>
      <c r="E10" s="49"/>
      <c r="F10" s="50"/>
      <c r="G10" s="51"/>
      <c r="H10" s="52"/>
      <c r="I10" s="49"/>
      <c r="J10" s="53"/>
      <c r="K10" s="54"/>
      <c r="L10" s="61"/>
      <c r="M10" s="37"/>
      <c r="N10" s="62"/>
      <c r="O10" s="50"/>
      <c r="P10" s="63"/>
      <c r="Q10" s="64"/>
      <c r="R10" s="65"/>
      <c r="S10"/>
      <c r="T10"/>
    </row>
    <row r="11" spans="1:20" ht="15" x14ac:dyDescent="0.25">
      <c r="B11" s="6"/>
      <c r="C11" s="35"/>
      <c r="D11" s="36"/>
      <c r="E11" s="49"/>
      <c r="F11" s="50"/>
      <c r="G11" s="51"/>
      <c r="H11" s="52"/>
      <c r="I11" s="49"/>
      <c r="J11" s="53"/>
      <c r="K11" s="54"/>
      <c r="L11" s="61"/>
      <c r="M11" s="37"/>
      <c r="N11" s="62"/>
      <c r="O11" s="50"/>
      <c r="P11" s="63"/>
      <c r="Q11" s="66" t="s">
        <v>69</v>
      </c>
      <c r="R11" s="67" t="s">
        <v>70</v>
      </c>
      <c r="S11"/>
      <c r="T11"/>
    </row>
    <row r="12" spans="1:20" ht="13.5" thickBot="1" x14ac:dyDescent="0.25">
      <c r="B12" s="5"/>
      <c r="C12" s="35"/>
      <c r="D12" s="36"/>
      <c r="E12" s="49"/>
      <c r="F12" s="50"/>
      <c r="G12" s="51"/>
      <c r="H12" s="52"/>
      <c r="I12" s="49"/>
      <c r="J12" s="53"/>
      <c r="K12" s="54"/>
      <c r="L12" s="61"/>
      <c r="M12" s="37"/>
      <c r="N12" s="62"/>
      <c r="O12" s="50"/>
      <c r="P12" s="63"/>
      <c r="Q12" s="59"/>
      <c r="R12" s="60"/>
      <c r="S12"/>
      <c r="T12"/>
    </row>
    <row r="13" spans="1:20" ht="15" thickTop="1" x14ac:dyDescent="0.2">
      <c r="A13" s="2"/>
      <c r="B13" s="8">
        <v>1</v>
      </c>
      <c r="C13" s="97"/>
      <c r="D13" s="135"/>
      <c r="E13" s="120"/>
      <c r="F13" s="71"/>
      <c r="G13" s="107"/>
      <c r="H13" s="115"/>
      <c r="I13" s="120"/>
      <c r="J13" s="72"/>
      <c r="K13" s="73"/>
      <c r="L13" s="74"/>
      <c r="M13" s="121"/>
      <c r="N13" s="100"/>
      <c r="O13" s="71"/>
      <c r="P13" s="72"/>
      <c r="Q13" s="73"/>
      <c r="R13" s="75"/>
      <c r="T13" s="2"/>
    </row>
    <row r="14" spans="1:20" ht="14.25" x14ac:dyDescent="0.2">
      <c r="A14" s="2"/>
      <c r="B14" s="8">
        <v>2</v>
      </c>
      <c r="C14" s="14" t="s">
        <v>57</v>
      </c>
      <c r="D14" s="69"/>
      <c r="E14" s="122">
        <v>10334</v>
      </c>
      <c r="F14" s="76">
        <v>15933</v>
      </c>
      <c r="G14" s="108">
        <v>3235219000</v>
      </c>
      <c r="H14" s="116"/>
      <c r="I14" s="122">
        <v>10144</v>
      </c>
      <c r="J14" s="77">
        <v>2293132000</v>
      </c>
      <c r="K14" s="77">
        <f>(J14/I14)</f>
        <v>226057.96529968455</v>
      </c>
      <c r="L14" s="76"/>
      <c r="M14" s="123"/>
      <c r="N14" s="101">
        <v>121</v>
      </c>
      <c r="O14" s="76">
        <v>5601</v>
      </c>
      <c r="P14" s="77">
        <v>908462000</v>
      </c>
      <c r="Q14" s="77">
        <f>(P14/N14)</f>
        <v>7507950.4132231409</v>
      </c>
      <c r="R14" s="78">
        <f>(P14/O14)</f>
        <v>162196.39350116052</v>
      </c>
      <c r="S14"/>
      <c r="T14" s="2"/>
    </row>
    <row r="15" spans="1:20" ht="14.25" x14ac:dyDescent="0.2">
      <c r="A15" s="2"/>
      <c r="B15" s="8">
        <v>3</v>
      </c>
      <c r="C15" s="22"/>
      <c r="D15" s="15"/>
      <c r="E15" s="124"/>
      <c r="F15" s="80"/>
      <c r="G15" s="109"/>
      <c r="H15" s="16"/>
      <c r="I15" s="124"/>
      <c r="J15" s="81"/>
      <c r="K15" s="81"/>
      <c r="L15" s="82"/>
      <c r="M15" s="125"/>
      <c r="N15" s="102"/>
      <c r="O15" s="80"/>
      <c r="P15" s="81"/>
      <c r="Q15" s="81"/>
      <c r="R15" s="83"/>
      <c r="S15"/>
      <c r="T15" s="2"/>
    </row>
    <row r="16" spans="1:20" ht="14.25" x14ac:dyDescent="0.2">
      <c r="A16" s="2"/>
      <c r="B16" s="8">
        <v>4</v>
      </c>
      <c r="C16" s="18" t="s">
        <v>58</v>
      </c>
      <c r="D16" s="69"/>
      <c r="E16" s="126">
        <f>(E18+E22)</f>
        <v>10073</v>
      </c>
      <c r="F16" s="84">
        <f>(F18+F22)</f>
        <v>15618</v>
      </c>
      <c r="G16" s="108">
        <f>(G18+G22)</f>
        <v>3161968087</v>
      </c>
      <c r="H16" s="117"/>
      <c r="I16" s="126">
        <f>(I18+I22)</f>
        <v>9901</v>
      </c>
      <c r="J16" s="77">
        <f>(J18+J22)</f>
        <v>2240989947</v>
      </c>
      <c r="K16" s="77">
        <f>(J16/I16)</f>
        <v>226339.75830724169</v>
      </c>
      <c r="L16" s="85"/>
      <c r="M16" s="127"/>
      <c r="N16" s="103">
        <f>(N18+N22)</f>
        <v>112</v>
      </c>
      <c r="O16" s="84">
        <f>(O18+O22)</f>
        <v>5547</v>
      </c>
      <c r="P16" s="77">
        <f>(P18+P22)</f>
        <v>898152764</v>
      </c>
      <c r="Q16" s="77">
        <f>(P16/N16)</f>
        <v>8019221.1071428573</v>
      </c>
      <c r="R16" s="78">
        <f>(P16/O16)</f>
        <v>161916.849468181</v>
      </c>
      <c r="S16"/>
      <c r="T16" s="2"/>
    </row>
    <row r="17" spans="1:20" ht="14.25" x14ac:dyDescent="0.2">
      <c r="A17" s="2"/>
      <c r="B17" s="8">
        <v>5</v>
      </c>
      <c r="C17" s="22"/>
      <c r="D17" s="15"/>
      <c r="E17" s="124"/>
      <c r="F17" s="80"/>
      <c r="G17" s="109"/>
      <c r="H17" s="16"/>
      <c r="I17" s="124"/>
      <c r="J17" s="81"/>
      <c r="K17" s="81"/>
      <c r="L17" s="82"/>
      <c r="M17" s="125"/>
      <c r="N17" s="102"/>
      <c r="O17" s="80"/>
      <c r="P17" s="81"/>
      <c r="Q17" s="81"/>
      <c r="R17" s="83"/>
      <c r="S17"/>
      <c r="T17" s="2"/>
    </row>
    <row r="18" spans="1:20" ht="14.25" x14ac:dyDescent="0.2">
      <c r="A18" s="2"/>
      <c r="B18" s="8">
        <v>6</v>
      </c>
      <c r="C18" s="17" t="s">
        <v>62</v>
      </c>
      <c r="D18" s="69"/>
      <c r="E18" s="128">
        <f>(E19+E20+E21)</f>
        <v>9746</v>
      </c>
      <c r="F18" s="86">
        <f>(F19+F20+F21)</f>
        <v>14747</v>
      </c>
      <c r="G18" s="110">
        <f>(G19+G20+G21)</f>
        <v>2995629935</v>
      </c>
      <c r="H18" s="117"/>
      <c r="I18" s="128">
        <f>(I19+I20+I21)</f>
        <v>9600</v>
      </c>
      <c r="J18" s="87">
        <f>(J19+J20+J21)</f>
        <v>2162994036</v>
      </c>
      <c r="K18" s="77">
        <f t="shared" ref="K18:K24" si="0">(J18/I18)</f>
        <v>225311.87875</v>
      </c>
      <c r="L18" s="85"/>
      <c r="M18" s="127"/>
      <c r="N18" s="118">
        <f>(N19+N20+N21)</f>
        <v>96</v>
      </c>
      <c r="O18" s="86">
        <f>(O19+O20+O21)</f>
        <v>5010</v>
      </c>
      <c r="P18" s="87">
        <f>(P19+P20+P21)</f>
        <v>818119545</v>
      </c>
      <c r="Q18" s="77">
        <f>(P18/N18)</f>
        <v>8522078.59375</v>
      </c>
      <c r="R18" s="78">
        <f>(P18/O18)</f>
        <v>163297.3143712575</v>
      </c>
      <c r="S18"/>
      <c r="T18" s="2"/>
    </row>
    <row r="19" spans="1:20" ht="14.25" x14ac:dyDescent="0.2">
      <c r="A19" s="2"/>
      <c r="B19" s="8">
        <v>7</v>
      </c>
      <c r="C19" s="98" t="s">
        <v>63</v>
      </c>
      <c r="D19" s="15"/>
      <c r="E19" s="129">
        <f>(E27+E28+E36+E37)</f>
        <v>4766</v>
      </c>
      <c r="F19" s="88">
        <f>(F27+F28+F36+F37)</f>
        <v>8384</v>
      </c>
      <c r="G19" s="111">
        <f>(G27+G28+G36+G37)</f>
        <v>1681803533</v>
      </c>
      <c r="H19" s="16"/>
      <c r="I19" s="129">
        <f>(I27+I28+I36+I37)</f>
        <v>4714</v>
      </c>
      <c r="J19" s="89">
        <f>(J27+J28+J36+J37)</f>
        <v>1017023571</v>
      </c>
      <c r="K19" s="81">
        <f t="shared" si="0"/>
        <v>215745.34811200679</v>
      </c>
      <c r="L19" s="82"/>
      <c r="M19" s="125"/>
      <c r="N19" s="119">
        <f>(N27+N28+N36+N37)</f>
        <v>33</v>
      </c>
      <c r="O19" s="88">
        <f>(O27+O28+O36+O37)</f>
        <v>3610</v>
      </c>
      <c r="P19" s="89">
        <f>(P27+P28+P36+P37)</f>
        <v>659713852</v>
      </c>
      <c r="Q19" s="81">
        <f>(P19/N19)</f>
        <v>19991328.848484848</v>
      </c>
      <c r="R19" s="83">
        <f>(P19/O19)</f>
        <v>182746.21939058171</v>
      </c>
      <c r="S19"/>
      <c r="T19" s="2"/>
    </row>
    <row r="20" spans="1:20" ht="14.25" x14ac:dyDescent="0.2">
      <c r="A20" s="2"/>
      <c r="B20" s="8">
        <v>8</v>
      </c>
      <c r="C20" s="98" t="s">
        <v>64</v>
      </c>
      <c r="D20" s="15"/>
      <c r="E20" s="129">
        <f>(E29+E30+E31+E35+E40+E41+E42+E55+E59)</f>
        <v>4617</v>
      </c>
      <c r="F20" s="88">
        <f>(F29+F30+F31+F35+F40+F41+F42+F55+F59)</f>
        <v>5965</v>
      </c>
      <c r="G20" s="111">
        <f>(G29+G30+G31+G35+G40+G41+G42+G55+G59)</f>
        <v>1240287842</v>
      </c>
      <c r="H20" s="16"/>
      <c r="I20" s="129">
        <f>(I29+I30+I31+I35+I40+I41+I42+I55+I59)</f>
        <v>4530</v>
      </c>
      <c r="J20" s="89">
        <f>(J29+J30+J31+J35+J40+J41+J42+J55+J59)</f>
        <v>1076339473</v>
      </c>
      <c r="K20" s="81">
        <f t="shared" si="0"/>
        <v>237602.53267108169</v>
      </c>
      <c r="L20" s="82"/>
      <c r="M20" s="125"/>
      <c r="N20" s="119">
        <f>(N29+N30+N31+N35+N40+N41+N42+N55+N59)</f>
        <v>57</v>
      </c>
      <c r="O20" s="88">
        <f>(O29+O30+O31+O35+O40+O41+O42+O55+O59)</f>
        <v>1360</v>
      </c>
      <c r="P20" s="89">
        <f>(P29+P30+P31+P35+P40+P41+P42+P55+P59)</f>
        <v>154898125</v>
      </c>
      <c r="Q20" s="81">
        <f>(P20/N20)</f>
        <v>2717510.9649122809</v>
      </c>
      <c r="R20" s="83">
        <f>(P20/O20)</f>
        <v>113895.68014705883</v>
      </c>
      <c r="S20"/>
      <c r="T20" s="2"/>
    </row>
    <row r="21" spans="1:20" ht="14.25" x14ac:dyDescent="0.2">
      <c r="A21" s="2"/>
      <c r="B21" s="8">
        <v>9</v>
      </c>
      <c r="C21" s="98" t="s">
        <v>65</v>
      </c>
      <c r="D21" s="15"/>
      <c r="E21" s="129">
        <f>(E49+E66)</f>
        <v>363</v>
      </c>
      <c r="F21" s="88">
        <f>(F49+F66)</f>
        <v>398</v>
      </c>
      <c r="G21" s="111">
        <f>(G49+G66)</f>
        <v>73538560</v>
      </c>
      <c r="H21" s="16"/>
      <c r="I21" s="129">
        <f>(I49+I66)</f>
        <v>356</v>
      </c>
      <c r="J21" s="89">
        <f>(J49+J66)</f>
        <v>69630992</v>
      </c>
      <c r="K21" s="81">
        <f t="shared" si="0"/>
        <v>195592.67415730338</v>
      </c>
      <c r="L21" s="82"/>
      <c r="M21" s="125"/>
      <c r="N21" s="119">
        <f>(N49+N66)</f>
        <v>6</v>
      </c>
      <c r="O21" s="88">
        <f>(O49+O66)</f>
        <v>40</v>
      </c>
      <c r="P21" s="89">
        <f>(P49+P66)</f>
        <v>3507568</v>
      </c>
      <c r="Q21" s="81"/>
      <c r="R21" s="83"/>
      <c r="S21"/>
      <c r="T21" s="2"/>
    </row>
    <row r="22" spans="1:20" ht="14.25" x14ac:dyDescent="0.2">
      <c r="A22" s="2"/>
      <c r="B22" s="8">
        <v>10</v>
      </c>
      <c r="C22" s="19" t="s">
        <v>34</v>
      </c>
      <c r="D22" s="69"/>
      <c r="E22" s="126">
        <f>(E23+E24)</f>
        <v>327</v>
      </c>
      <c r="F22" s="84">
        <f>(F23+F24)</f>
        <v>871</v>
      </c>
      <c r="G22" s="108">
        <f>(G23+G24)</f>
        <v>166338152</v>
      </c>
      <c r="H22" s="117"/>
      <c r="I22" s="126">
        <f>(I23+I24)</f>
        <v>301</v>
      </c>
      <c r="J22" s="77">
        <f>(J23+J24)</f>
        <v>77995911</v>
      </c>
      <c r="K22" s="77">
        <f t="shared" si="0"/>
        <v>259122.62790697673</v>
      </c>
      <c r="L22" s="85"/>
      <c r="M22" s="127"/>
      <c r="N22" s="103">
        <f>(N23+N24)</f>
        <v>16</v>
      </c>
      <c r="O22" s="84">
        <f>(O23+O24)</f>
        <v>537</v>
      </c>
      <c r="P22" s="77">
        <f>(P23+P24)</f>
        <v>80033219</v>
      </c>
      <c r="Q22" s="77">
        <f t="shared" ref="Q22:Q24" si="1">(P22/N22)</f>
        <v>5002076.1875</v>
      </c>
      <c r="R22" s="78">
        <f t="shared" ref="R22:R24" si="2">(P22/O22)</f>
        <v>149037.65176908753</v>
      </c>
      <c r="S22"/>
      <c r="T22" s="2"/>
    </row>
    <row r="23" spans="1:20" ht="14.25" x14ac:dyDescent="0.2">
      <c r="A23" s="2"/>
      <c r="B23" s="8">
        <v>11</v>
      </c>
      <c r="C23" s="98" t="s">
        <v>59</v>
      </c>
      <c r="D23" s="15"/>
      <c r="E23" s="124">
        <f>(E32)</f>
        <v>144</v>
      </c>
      <c r="F23" s="80">
        <f>(F32)</f>
        <v>666</v>
      </c>
      <c r="G23" s="109">
        <f>(G32)</f>
        <v>101314774</v>
      </c>
      <c r="H23" s="16"/>
      <c r="I23" s="124">
        <f>(I32)</f>
        <v>125</v>
      </c>
      <c r="J23" s="81">
        <f>(J32)</f>
        <v>21116975</v>
      </c>
      <c r="K23" s="81">
        <f t="shared" si="0"/>
        <v>168935.8</v>
      </c>
      <c r="L23" s="82"/>
      <c r="M23" s="125"/>
      <c r="N23" s="102">
        <f>(N32)</f>
        <v>14</v>
      </c>
      <c r="O23" s="80">
        <f>(O32)</f>
        <v>524</v>
      </c>
      <c r="P23" s="81">
        <f>(P32)</f>
        <v>77248777</v>
      </c>
      <c r="Q23" s="81">
        <f t="shared" si="1"/>
        <v>5517769.7857142854</v>
      </c>
      <c r="R23" s="83">
        <f t="shared" si="2"/>
        <v>147421.33015267176</v>
      </c>
      <c r="S23"/>
      <c r="T23" s="2"/>
    </row>
    <row r="24" spans="1:20" ht="14.25" x14ac:dyDescent="0.2">
      <c r="A24" s="2"/>
      <c r="B24" s="8">
        <v>12</v>
      </c>
      <c r="C24" s="98" t="s">
        <v>60</v>
      </c>
      <c r="D24" s="15"/>
      <c r="E24" s="124">
        <f>(E48+E57+E61+E65+E68)</f>
        <v>183</v>
      </c>
      <c r="F24" s="80">
        <f>(F48+F57+F61+F65+F68)</f>
        <v>205</v>
      </c>
      <c r="G24" s="109">
        <f>(G48+G57+G61+G65+G68)</f>
        <v>65023378</v>
      </c>
      <c r="H24" s="16"/>
      <c r="I24" s="124">
        <f>(I48+I57+I61+I65+I68)</f>
        <v>176</v>
      </c>
      <c r="J24" s="81">
        <f>(J48+J57+J61+J65+J68)</f>
        <v>56878936</v>
      </c>
      <c r="K24" s="81">
        <f t="shared" si="0"/>
        <v>323175.77272727271</v>
      </c>
      <c r="L24" s="82"/>
      <c r="M24" s="125"/>
      <c r="N24" s="102">
        <f>(N48+N57+N61+N65+N68)</f>
        <v>2</v>
      </c>
      <c r="O24" s="80">
        <f>(O48+O57+O61+O65+O68)</f>
        <v>13</v>
      </c>
      <c r="P24" s="81">
        <f>(P48+P57+P61+P65+P68)</f>
        <v>2784442</v>
      </c>
      <c r="Q24" s="81">
        <f t="shared" si="1"/>
        <v>1392221</v>
      </c>
      <c r="R24" s="83">
        <f t="shared" si="2"/>
        <v>214187.84615384616</v>
      </c>
      <c r="S24"/>
      <c r="T24" s="2"/>
    </row>
    <row r="25" spans="1:20" ht="14.25" x14ac:dyDescent="0.2">
      <c r="A25" s="2"/>
      <c r="B25" s="8">
        <v>13</v>
      </c>
      <c r="C25" s="99"/>
      <c r="D25" s="15"/>
      <c r="E25" s="130"/>
      <c r="F25" s="90"/>
      <c r="G25" s="112"/>
      <c r="H25" s="20"/>
      <c r="I25" s="130"/>
      <c r="J25" s="91"/>
      <c r="K25" s="81"/>
      <c r="L25" s="82"/>
      <c r="M25" s="125"/>
      <c r="N25" s="104"/>
      <c r="O25" s="90"/>
      <c r="P25" s="91"/>
      <c r="Q25" s="81"/>
      <c r="R25" s="83"/>
      <c r="S25"/>
      <c r="T25" s="2"/>
    </row>
    <row r="26" spans="1:20" ht="14.25" x14ac:dyDescent="0.2">
      <c r="A26" s="2"/>
      <c r="B26" s="8">
        <v>14</v>
      </c>
      <c r="C26" s="18" t="s">
        <v>7</v>
      </c>
      <c r="D26" s="69"/>
      <c r="E26" s="126">
        <f>SUM(E27:E32)</f>
        <v>3994</v>
      </c>
      <c r="F26" s="84">
        <f>SUM(F27:F32)</f>
        <v>5838</v>
      </c>
      <c r="G26" s="108">
        <f>SUM(G27:G32)</f>
        <v>1109170323</v>
      </c>
      <c r="H26" s="117"/>
      <c r="I26" s="126">
        <f>SUM(I27:I32)</f>
        <v>3962</v>
      </c>
      <c r="J26" s="77">
        <f>SUM(J27:J32)</f>
        <v>826322524</v>
      </c>
      <c r="K26" s="77">
        <f t="shared" ref="K26:K32" si="3">(J26/I26)</f>
        <v>208561.96971226652</v>
      </c>
      <c r="L26" s="92"/>
      <c r="M26" s="131"/>
      <c r="N26" s="103">
        <f>SUM(N27:N32)</f>
        <v>26</v>
      </c>
      <c r="O26" s="84">
        <f>SUM(O27:O32)</f>
        <v>1857</v>
      </c>
      <c r="P26" s="77">
        <f>SUM(P27:P32)</f>
        <v>279598777</v>
      </c>
      <c r="Q26" s="77">
        <f t="shared" ref="Q26:Q30" si="4">(P26/N26)</f>
        <v>10753799.115384616</v>
      </c>
      <c r="R26" s="78">
        <f t="shared" ref="R26:R30" si="5">(P26/O26)</f>
        <v>150564.76952073237</v>
      </c>
      <c r="S26"/>
      <c r="T26" s="2"/>
    </row>
    <row r="27" spans="1:20" ht="14.25" x14ac:dyDescent="0.2">
      <c r="A27" s="2"/>
      <c r="B27" s="8">
        <v>15</v>
      </c>
      <c r="C27" s="21" t="s">
        <v>8</v>
      </c>
      <c r="D27" s="15"/>
      <c r="E27" s="124">
        <v>1582</v>
      </c>
      <c r="F27" s="80">
        <v>2167</v>
      </c>
      <c r="G27" s="109">
        <v>384759920</v>
      </c>
      <c r="H27" s="16"/>
      <c r="I27" s="124">
        <v>1579</v>
      </c>
      <c r="J27" s="81">
        <v>276629920</v>
      </c>
      <c r="K27" s="81">
        <f t="shared" si="3"/>
        <v>175193.10956301456</v>
      </c>
      <c r="L27" s="82">
        <v>15</v>
      </c>
      <c r="M27" s="125"/>
      <c r="N27" s="102">
        <v>3</v>
      </c>
      <c r="O27" s="80">
        <v>588</v>
      </c>
      <c r="P27" s="81">
        <v>108130000</v>
      </c>
      <c r="Q27" s="81">
        <f t="shared" si="4"/>
        <v>36043333.333333336</v>
      </c>
      <c r="R27" s="83">
        <f t="shared" si="5"/>
        <v>183894.55782312926</v>
      </c>
      <c r="S27"/>
      <c r="T27" s="2"/>
    </row>
    <row r="28" spans="1:20" ht="14.25" x14ac:dyDescent="0.2">
      <c r="A28" s="2"/>
      <c r="B28" s="8">
        <v>16</v>
      </c>
      <c r="C28" s="21" t="s">
        <v>9</v>
      </c>
      <c r="D28" s="15"/>
      <c r="E28" s="124">
        <v>699</v>
      </c>
      <c r="F28" s="80">
        <v>1323</v>
      </c>
      <c r="G28" s="109">
        <v>244794493</v>
      </c>
      <c r="H28" s="16"/>
      <c r="I28" s="124">
        <v>694</v>
      </c>
      <c r="J28" s="81">
        <v>161994493</v>
      </c>
      <c r="K28" s="81">
        <f t="shared" si="3"/>
        <v>233421.45965417867</v>
      </c>
      <c r="L28" s="82">
        <v>10</v>
      </c>
      <c r="M28" s="125"/>
      <c r="N28" s="102">
        <v>5</v>
      </c>
      <c r="O28" s="80">
        <v>629</v>
      </c>
      <c r="P28" s="81">
        <v>82800000</v>
      </c>
      <c r="Q28" s="81">
        <f t="shared" si="4"/>
        <v>16560000</v>
      </c>
      <c r="R28" s="83">
        <f t="shared" si="5"/>
        <v>131637.51987281398</v>
      </c>
      <c r="S28"/>
      <c r="T28" s="2"/>
    </row>
    <row r="29" spans="1:20" ht="14.25" x14ac:dyDescent="0.2">
      <c r="A29" s="2"/>
      <c r="B29" s="8">
        <v>17</v>
      </c>
      <c r="C29" s="21" t="s">
        <v>10</v>
      </c>
      <c r="D29" s="15"/>
      <c r="E29" s="124">
        <v>305</v>
      </c>
      <c r="F29" s="80">
        <v>316</v>
      </c>
      <c r="G29" s="109">
        <v>72992473</v>
      </c>
      <c r="H29" s="16"/>
      <c r="I29" s="124">
        <v>304</v>
      </c>
      <c r="J29" s="81">
        <v>72092473</v>
      </c>
      <c r="K29" s="81">
        <f t="shared" si="3"/>
        <v>237146.29276315789</v>
      </c>
      <c r="L29" s="82">
        <v>6</v>
      </c>
      <c r="M29" s="125"/>
      <c r="N29" s="102">
        <v>1</v>
      </c>
      <c r="O29" s="80">
        <v>12</v>
      </c>
      <c r="P29" s="81">
        <v>900000</v>
      </c>
      <c r="Q29" s="81">
        <f t="shared" si="4"/>
        <v>900000</v>
      </c>
      <c r="R29" s="83">
        <f t="shared" si="5"/>
        <v>75000</v>
      </c>
      <c r="S29"/>
      <c r="T29" s="2"/>
    </row>
    <row r="30" spans="1:20" ht="14.25" x14ac:dyDescent="0.2">
      <c r="A30" s="2"/>
      <c r="B30" s="8">
        <v>18</v>
      </c>
      <c r="C30" s="21" t="s">
        <v>11</v>
      </c>
      <c r="D30" s="15"/>
      <c r="E30" s="124">
        <v>663</v>
      </c>
      <c r="F30" s="80">
        <v>764</v>
      </c>
      <c r="G30" s="109">
        <v>163626032</v>
      </c>
      <c r="H30" s="16"/>
      <c r="I30" s="124">
        <v>660</v>
      </c>
      <c r="J30" s="81">
        <v>153106032</v>
      </c>
      <c r="K30" s="81">
        <f t="shared" si="3"/>
        <v>231978.83636363636</v>
      </c>
      <c r="L30" s="82">
        <v>11</v>
      </c>
      <c r="M30" s="125"/>
      <c r="N30" s="102">
        <v>3</v>
      </c>
      <c r="O30" s="80">
        <v>104</v>
      </c>
      <c r="P30" s="81">
        <v>10520000</v>
      </c>
      <c r="Q30" s="81">
        <f t="shared" si="4"/>
        <v>3506666.6666666665</v>
      </c>
      <c r="R30" s="83">
        <f t="shared" si="5"/>
        <v>101153.84615384616</v>
      </c>
      <c r="S30"/>
      <c r="T30" s="2"/>
    </row>
    <row r="31" spans="1:20" ht="14.25" x14ac:dyDescent="0.2">
      <c r="A31" s="2"/>
      <c r="B31" s="8">
        <v>19</v>
      </c>
      <c r="C31" s="21" t="s">
        <v>12</v>
      </c>
      <c r="D31" s="15"/>
      <c r="E31" s="124">
        <v>601</v>
      </c>
      <c r="F31" s="80">
        <v>602</v>
      </c>
      <c r="G31" s="109">
        <v>141682631</v>
      </c>
      <c r="H31" s="16"/>
      <c r="I31" s="124">
        <v>600</v>
      </c>
      <c r="J31" s="81">
        <v>141382631</v>
      </c>
      <c r="K31" s="81">
        <f t="shared" si="3"/>
        <v>235637.71833333332</v>
      </c>
      <c r="L31" s="82">
        <v>8</v>
      </c>
      <c r="M31" s="125"/>
      <c r="N31" s="102">
        <v>0</v>
      </c>
      <c r="O31" s="80">
        <v>0</v>
      </c>
      <c r="P31" s="81">
        <v>0</v>
      </c>
      <c r="Q31" s="81"/>
      <c r="R31" s="83"/>
      <c r="S31"/>
      <c r="T31" s="2"/>
    </row>
    <row r="32" spans="1:20" ht="14.25" x14ac:dyDescent="0.2">
      <c r="A32" s="2"/>
      <c r="B32" s="8">
        <v>20</v>
      </c>
      <c r="C32" s="21" t="s">
        <v>13</v>
      </c>
      <c r="D32" s="15"/>
      <c r="E32" s="124">
        <v>144</v>
      </c>
      <c r="F32" s="80">
        <v>666</v>
      </c>
      <c r="G32" s="109">
        <v>101314774</v>
      </c>
      <c r="H32" s="16"/>
      <c r="I32" s="124">
        <v>125</v>
      </c>
      <c r="J32" s="81">
        <v>21116975</v>
      </c>
      <c r="K32" s="81">
        <f t="shared" si="3"/>
        <v>168935.8</v>
      </c>
      <c r="L32" s="82">
        <v>17</v>
      </c>
      <c r="M32" s="125"/>
      <c r="N32" s="102">
        <v>14</v>
      </c>
      <c r="O32" s="80">
        <v>524</v>
      </c>
      <c r="P32" s="81">
        <v>77248777</v>
      </c>
      <c r="Q32" s="81">
        <f t="shared" ref="Q32" si="6">(P32/N32)</f>
        <v>5517769.7857142854</v>
      </c>
      <c r="R32" s="83">
        <f t="shared" ref="R32" si="7">(P32/O32)</f>
        <v>147421.33015267176</v>
      </c>
      <c r="S32"/>
      <c r="T32" s="2"/>
    </row>
    <row r="33" spans="1:20" ht="14.25" x14ac:dyDescent="0.2">
      <c r="A33" s="2"/>
      <c r="B33" s="8">
        <v>21</v>
      </c>
      <c r="C33" s="22"/>
      <c r="D33" s="15"/>
      <c r="E33" s="132"/>
      <c r="F33" s="79"/>
      <c r="G33" s="113"/>
      <c r="H33" s="15"/>
      <c r="I33" s="132"/>
      <c r="J33" s="79"/>
      <c r="K33" s="80"/>
      <c r="L33" s="80"/>
      <c r="M33" s="125"/>
      <c r="N33" s="105"/>
      <c r="O33" s="79"/>
      <c r="P33" s="79"/>
      <c r="Q33" s="81"/>
      <c r="R33" s="83"/>
      <c r="S33"/>
      <c r="T33" s="2"/>
    </row>
    <row r="34" spans="1:20" ht="14.25" x14ac:dyDescent="0.2">
      <c r="A34" s="2"/>
      <c r="B34" s="8">
        <v>22</v>
      </c>
      <c r="C34" s="18" t="s">
        <v>14</v>
      </c>
      <c r="D34" s="69"/>
      <c r="E34" s="126">
        <f>SUM(E35:E37)</f>
        <v>3888</v>
      </c>
      <c r="F34" s="84">
        <f>SUM(F35:F37)</f>
        <v>7081</v>
      </c>
      <c r="G34" s="108">
        <f>SUM(G35:G37)</f>
        <v>1471205926</v>
      </c>
      <c r="H34" s="117"/>
      <c r="I34" s="126">
        <f>SUM(I35:I37)</f>
        <v>3789</v>
      </c>
      <c r="J34" s="77">
        <f>SUM(J35:J37)</f>
        <v>907060782</v>
      </c>
      <c r="K34" s="77">
        <f>(J34/I34)</f>
        <v>239393.18606492478</v>
      </c>
      <c r="L34" s="84"/>
      <c r="M34" s="127"/>
      <c r="N34" s="103">
        <f>SUM(N35:N37)</f>
        <v>56</v>
      </c>
      <c r="O34" s="84">
        <f>SUM(O35:O37)</f>
        <v>3171</v>
      </c>
      <c r="P34" s="77">
        <f>SUM(P35:P37)</f>
        <v>552128790</v>
      </c>
      <c r="Q34" s="77">
        <f t="shared" ref="Q34:Q36" si="8">(P34/N34)</f>
        <v>9859442.6785714291</v>
      </c>
      <c r="R34" s="78">
        <f t="shared" ref="R34:R36" si="9">(P34/O34)</f>
        <v>174118.19299905392</v>
      </c>
      <c r="S34"/>
      <c r="T34" s="2"/>
    </row>
    <row r="35" spans="1:20" ht="14.25" x14ac:dyDescent="0.2">
      <c r="A35" s="2"/>
      <c r="B35" s="8">
        <v>23</v>
      </c>
      <c r="C35" s="21" t="s">
        <v>15</v>
      </c>
      <c r="D35" s="15"/>
      <c r="E35" s="124">
        <v>1403</v>
      </c>
      <c r="F35" s="80">
        <v>2187</v>
      </c>
      <c r="G35" s="109">
        <v>418956806</v>
      </c>
      <c r="H35" s="16"/>
      <c r="I35" s="124">
        <v>1348</v>
      </c>
      <c r="J35" s="81">
        <v>328661624</v>
      </c>
      <c r="K35" s="81">
        <f>(J35/I35)</f>
        <v>243814.26112759643</v>
      </c>
      <c r="L35" s="82">
        <v>4</v>
      </c>
      <c r="M35" s="125"/>
      <c r="N35" s="102">
        <v>31</v>
      </c>
      <c r="O35" s="80">
        <v>778</v>
      </c>
      <c r="P35" s="81">
        <v>83344938</v>
      </c>
      <c r="Q35" s="81">
        <f t="shared" si="8"/>
        <v>2688546.3870967743</v>
      </c>
      <c r="R35" s="83">
        <f t="shared" si="9"/>
        <v>107127.16966580976</v>
      </c>
      <c r="S35"/>
      <c r="T35" s="2"/>
    </row>
    <row r="36" spans="1:20" ht="14.25" x14ac:dyDescent="0.2">
      <c r="A36" s="2"/>
      <c r="B36" s="8">
        <v>24</v>
      </c>
      <c r="C36" s="21" t="s">
        <v>16</v>
      </c>
      <c r="D36" s="15"/>
      <c r="E36" s="124">
        <v>650</v>
      </c>
      <c r="F36" s="80">
        <v>3052</v>
      </c>
      <c r="G36" s="109">
        <v>614183368</v>
      </c>
      <c r="H36" s="16"/>
      <c r="I36" s="124">
        <v>609</v>
      </c>
      <c r="J36" s="81">
        <v>143015716</v>
      </c>
      <c r="K36" s="81">
        <f>(J36/I36)</f>
        <v>234836.97208538587</v>
      </c>
      <c r="L36" s="82">
        <v>9</v>
      </c>
      <c r="M36" s="125"/>
      <c r="N36" s="102">
        <v>25</v>
      </c>
      <c r="O36" s="80">
        <v>2393</v>
      </c>
      <c r="P36" s="81">
        <v>468783852</v>
      </c>
      <c r="Q36" s="81">
        <f t="shared" si="8"/>
        <v>18751354.079999998</v>
      </c>
      <c r="R36" s="83">
        <f t="shared" si="9"/>
        <v>195897.97409109905</v>
      </c>
      <c r="S36"/>
      <c r="T36" s="2"/>
    </row>
    <row r="37" spans="1:20" ht="14.25" x14ac:dyDescent="0.2">
      <c r="A37" s="2"/>
      <c r="B37" s="8">
        <v>25</v>
      </c>
      <c r="C37" s="21" t="s">
        <v>17</v>
      </c>
      <c r="D37" s="15"/>
      <c r="E37" s="124">
        <v>1835</v>
      </c>
      <c r="F37" s="80">
        <v>1842</v>
      </c>
      <c r="G37" s="109">
        <v>438065752</v>
      </c>
      <c r="H37" s="16"/>
      <c r="I37" s="124">
        <v>1832</v>
      </c>
      <c r="J37" s="81">
        <v>435383442</v>
      </c>
      <c r="K37" s="81">
        <f>(J37/I37)</f>
        <v>237654.7172489083</v>
      </c>
      <c r="L37" s="82">
        <v>5</v>
      </c>
      <c r="M37" s="125"/>
      <c r="N37" s="102">
        <v>0</v>
      </c>
      <c r="O37" s="80">
        <v>0</v>
      </c>
      <c r="P37" s="81">
        <v>0</v>
      </c>
      <c r="Q37" s="81"/>
      <c r="R37" s="83"/>
      <c r="S37"/>
      <c r="T37" s="2"/>
    </row>
    <row r="38" spans="1:20" ht="14.25" x14ac:dyDescent="0.2">
      <c r="A38" s="2"/>
      <c r="B38" s="8">
        <v>26</v>
      </c>
      <c r="C38" s="22"/>
      <c r="D38" s="15"/>
      <c r="E38" s="132"/>
      <c r="F38" s="79"/>
      <c r="G38" s="113"/>
      <c r="H38" s="15"/>
      <c r="I38" s="132"/>
      <c r="J38" s="79"/>
      <c r="K38" s="80"/>
      <c r="L38" s="80"/>
      <c r="M38" s="125"/>
      <c r="N38" s="105"/>
      <c r="O38" s="79"/>
      <c r="P38" s="79"/>
      <c r="Q38" s="81"/>
      <c r="R38" s="83"/>
      <c r="S38"/>
      <c r="T38" s="2"/>
    </row>
    <row r="39" spans="1:20" ht="14.25" x14ac:dyDescent="0.2">
      <c r="A39" s="2"/>
      <c r="B39" s="8">
        <v>27</v>
      </c>
      <c r="C39" s="18" t="s">
        <v>18</v>
      </c>
      <c r="D39" s="69"/>
      <c r="E39" s="126">
        <f>SUM(E40:E42)</f>
        <v>1267</v>
      </c>
      <c r="F39" s="84">
        <f>SUM(F40:F42)</f>
        <v>1640</v>
      </c>
      <c r="G39" s="108">
        <f>SUM(G40:G42)</f>
        <v>352911069</v>
      </c>
      <c r="H39" s="117"/>
      <c r="I39" s="126">
        <f>SUM(I40:I42)</f>
        <v>1246</v>
      </c>
      <c r="J39" s="77">
        <f>SUM(J40:J42)</f>
        <v>303749882</v>
      </c>
      <c r="K39" s="77">
        <f>(J39/I39)</f>
        <v>243780.00160513644</v>
      </c>
      <c r="L39" s="84"/>
      <c r="M39" s="127"/>
      <c r="N39" s="103">
        <f>SUM(N40:N42)</f>
        <v>17</v>
      </c>
      <c r="O39" s="84">
        <f>SUM(O40:O42)</f>
        <v>386</v>
      </c>
      <c r="P39" s="77">
        <f>SUM(P40:P42)</f>
        <v>47861187</v>
      </c>
      <c r="Q39" s="77">
        <f t="shared" ref="Q39:Q42" si="10">(P39/N39)</f>
        <v>2815363.9411764704</v>
      </c>
      <c r="R39" s="78">
        <f t="shared" ref="R39:R42" si="11">(P39/O39)</f>
        <v>123992.71243523316</v>
      </c>
      <c r="S39"/>
      <c r="T39" s="2"/>
    </row>
    <row r="40" spans="1:20" ht="14.25" x14ac:dyDescent="0.2">
      <c r="A40" s="2"/>
      <c r="B40" s="8">
        <v>28</v>
      </c>
      <c r="C40" s="21" t="s">
        <v>19</v>
      </c>
      <c r="D40" s="15"/>
      <c r="E40" s="124">
        <v>167</v>
      </c>
      <c r="F40" s="80">
        <v>402</v>
      </c>
      <c r="G40" s="109">
        <v>63390301</v>
      </c>
      <c r="H40" s="16"/>
      <c r="I40" s="124">
        <v>162</v>
      </c>
      <c r="J40" s="81">
        <v>38390301</v>
      </c>
      <c r="K40" s="81">
        <f>(J40/I40)</f>
        <v>236977.16666666666</v>
      </c>
      <c r="L40" s="82">
        <v>7</v>
      </c>
      <c r="M40" s="125"/>
      <c r="N40" s="102">
        <v>5</v>
      </c>
      <c r="O40" s="80">
        <v>240</v>
      </c>
      <c r="P40" s="81">
        <v>25000000</v>
      </c>
      <c r="Q40" s="81">
        <f t="shared" si="10"/>
        <v>5000000</v>
      </c>
      <c r="R40" s="83">
        <f t="shared" si="11"/>
        <v>104166.66666666667</v>
      </c>
      <c r="S40"/>
      <c r="T40" s="2"/>
    </row>
    <row r="41" spans="1:20" ht="14.25" x14ac:dyDescent="0.2">
      <c r="A41" s="2"/>
      <c r="B41" s="8">
        <v>29</v>
      </c>
      <c r="C41" s="21" t="s">
        <v>20</v>
      </c>
      <c r="D41" s="15"/>
      <c r="E41" s="124">
        <v>653</v>
      </c>
      <c r="F41" s="80">
        <v>727</v>
      </c>
      <c r="G41" s="109">
        <v>176915814</v>
      </c>
      <c r="H41" s="16"/>
      <c r="I41" s="124">
        <v>647</v>
      </c>
      <c r="J41" s="81">
        <v>165879681</v>
      </c>
      <c r="K41" s="81">
        <f>(J41/I41)</f>
        <v>256382.8145285935</v>
      </c>
      <c r="L41" s="82">
        <v>3</v>
      </c>
      <c r="M41" s="125"/>
      <c r="N41" s="102">
        <v>6</v>
      </c>
      <c r="O41" s="80">
        <v>80</v>
      </c>
      <c r="P41" s="81">
        <v>11036133</v>
      </c>
      <c r="Q41" s="81">
        <f t="shared" si="10"/>
        <v>1839355.5</v>
      </c>
      <c r="R41" s="83">
        <f t="shared" si="11"/>
        <v>137951.66250000001</v>
      </c>
      <c r="S41"/>
      <c r="T41" s="2"/>
    </row>
    <row r="42" spans="1:20" ht="14.25" x14ac:dyDescent="0.2">
      <c r="A42" s="2"/>
      <c r="B42" s="8">
        <v>30</v>
      </c>
      <c r="C42" s="21" t="s">
        <v>21</v>
      </c>
      <c r="D42" s="15"/>
      <c r="E42" s="124">
        <v>447</v>
      </c>
      <c r="F42" s="80">
        <v>511</v>
      </c>
      <c r="G42" s="109">
        <v>112604954</v>
      </c>
      <c r="H42" s="16"/>
      <c r="I42" s="124">
        <v>437</v>
      </c>
      <c r="J42" s="81">
        <v>99479900</v>
      </c>
      <c r="K42" s="81">
        <f>(J42/I42)</f>
        <v>227642.79176201372</v>
      </c>
      <c r="L42" s="82">
        <v>12</v>
      </c>
      <c r="M42" s="125"/>
      <c r="N42" s="102">
        <v>6</v>
      </c>
      <c r="O42" s="80">
        <v>66</v>
      </c>
      <c r="P42" s="81">
        <v>11825054</v>
      </c>
      <c r="Q42" s="81">
        <f t="shared" si="10"/>
        <v>1970842.3333333333</v>
      </c>
      <c r="R42" s="83">
        <f t="shared" si="11"/>
        <v>179167.48484848486</v>
      </c>
      <c r="S42"/>
      <c r="T42" s="2"/>
    </row>
    <row r="43" spans="1:20" ht="14.25" x14ac:dyDescent="0.2">
      <c r="A43" s="2"/>
      <c r="B43" s="8">
        <v>31</v>
      </c>
      <c r="C43" s="21"/>
      <c r="D43" s="15"/>
      <c r="E43" s="132"/>
      <c r="F43" s="79"/>
      <c r="G43" s="113"/>
      <c r="H43" s="15"/>
      <c r="I43" s="132"/>
      <c r="J43" s="79"/>
      <c r="K43" s="80"/>
      <c r="L43" s="80"/>
      <c r="M43" s="125"/>
      <c r="N43" s="105"/>
      <c r="O43" s="79"/>
      <c r="P43" s="79"/>
      <c r="Q43" s="81"/>
      <c r="R43" s="83"/>
      <c r="S43"/>
      <c r="T43" s="2"/>
    </row>
    <row r="44" spans="1:20" ht="14.25" x14ac:dyDescent="0.2">
      <c r="A44" s="2"/>
      <c r="B44" s="8">
        <v>32</v>
      </c>
      <c r="C44" s="18" t="s">
        <v>31</v>
      </c>
      <c r="D44" s="69"/>
      <c r="E44" s="126"/>
      <c r="F44" s="84"/>
      <c r="G44" s="108"/>
      <c r="H44" s="117"/>
      <c r="I44" s="126"/>
      <c r="J44" s="77"/>
      <c r="K44" s="84"/>
      <c r="L44" s="84"/>
      <c r="M44" s="127"/>
      <c r="N44" s="103"/>
      <c r="O44" s="84"/>
      <c r="P44" s="77"/>
      <c r="Q44" s="77"/>
      <c r="R44" s="78"/>
      <c r="S44"/>
      <c r="T44" s="2"/>
    </row>
    <row r="45" spans="1:20" ht="14.25" x14ac:dyDescent="0.2">
      <c r="A45" s="2"/>
      <c r="B45" s="8">
        <v>33</v>
      </c>
      <c r="C45" s="21" t="s">
        <v>35</v>
      </c>
      <c r="D45" s="15"/>
      <c r="E45" s="124"/>
      <c r="F45" s="80"/>
      <c r="G45" s="109"/>
      <c r="H45" s="16"/>
      <c r="I45" s="124"/>
      <c r="J45" s="81"/>
      <c r="K45" s="80"/>
      <c r="L45" s="80"/>
      <c r="M45" s="125"/>
      <c r="N45" s="102"/>
      <c r="O45" s="80"/>
      <c r="P45" s="81"/>
      <c r="Q45" s="81"/>
      <c r="R45" s="83"/>
      <c r="S45"/>
      <c r="T45" s="2"/>
    </row>
    <row r="46" spans="1:20" ht="14.25" x14ac:dyDescent="0.2">
      <c r="A46" s="2"/>
      <c r="B46" s="8">
        <v>34</v>
      </c>
      <c r="C46" s="23" t="s">
        <v>46</v>
      </c>
      <c r="D46" s="15"/>
      <c r="E46" s="124"/>
      <c r="F46" s="80"/>
      <c r="G46" s="109"/>
      <c r="H46" s="16"/>
      <c r="I46" s="124"/>
      <c r="J46" s="81"/>
      <c r="K46" s="80"/>
      <c r="L46" s="79"/>
      <c r="M46" s="125"/>
      <c r="N46" s="102"/>
      <c r="O46" s="80"/>
      <c r="P46" s="81"/>
      <c r="Q46" s="81"/>
      <c r="R46" s="83"/>
      <c r="S46"/>
      <c r="T46" s="2"/>
    </row>
    <row r="47" spans="1:20" ht="14.25" x14ac:dyDescent="0.2">
      <c r="A47" s="2"/>
      <c r="B47" s="8">
        <v>35</v>
      </c>
      <c r="C47" s="23" t="s">
        <v>47</v>
      </c>
      <c r="D47" s="15"/>
      <c r="E47" s="124"/>
      <c r="F47" s="80"/>
      <c r="G47" s="109"/>
      <c r="H47" s="16"/>
      <c r="I47" s="124"/>
      <c r="J47" s="81"/>
      <c r="K47" s="80"/>
      <c r="L47" s="80"/>
      <c r="M47" s="125"/>
      <c r="N47" s="102"/>
      <c r="O47" s="80"/>
      <c r="P47" s="81"/>
      <c r="Q47" s="81"/>
      <c r="R47" s="83"/>
      <c r="S47"/>
      <c r="T47" s="2"/>
    </row>
    <row r="48" spans="1:20" ht="14.25" x14ac:dyDescent="0.2">
      <c r="B48" s="8">
        <v>36</v>
      </c>
      <c r="C48" s="21" t="s">
        <v>22</v>
      </c>
      <c r="D48" s="15"/>
      <c r="E48" s="124">
        <v>83</v>
      </c>
      <c r="F48" s="80">
        <v>99</v>
      </c>
      <c r="G48" s="109">
        <v>38920869</v>
      </c>
      <c r="H48" s="16"/>
      <c r="I48" s="124">
        <v>78</v>
      </c>
      <c r="J48" s="81">
        <v>33121869</v>
      </c>
      <c r="K48" s="81">
        <f>(J48/I48)</f>
        <v>424639.34615384613</v>
      </c>
      <c r="L48" s="82">
        <v>1</v>
      </c>
      <c r="M48" s="125"/>
      <c r="N48" s="102">
        <v>1</v>
      </c>
      <c r="O48" s="80">
        <v>7</v>
      </c>
      <c r="P48" s="81">
        <v>1639000</v>
      </c>
      <c r="Q48" s="81">
        <f t="shared" ref="Q48" si="12">(P48/N48)</f>
        <v>1639000</v>
      </c>
      <c r="R48" s="83">
        <f t="shared" ref="R48" si="13">(P48/O48)</f>
        <v>234142.85714285713</v>
      </c>
      <c r="S48"/>
      <c r="T48" s="2"/>
    </row>
    <row r="49" spans="1:20" ht="14.25" x14ac:dyDescent="0.2">
      <c r="B49" s="8">
        <v>37</v>
      </c>
      <c r="C49" s="21" t="s">
        <v>23</v>
      </c>
      <c r="D49" s="15"/>
      <c r="E49" s="124">
        <v>165</v>
      </c>
      <c r="F49" s="80">
        <v>166</v>
      </c>
      <c r="G49" s="109">
        <v>43223054</v>
      </c>
      <c r="H49" s="16"/>
      <c r="I49" s="124">
        <v>164</v>
      </c>
      <c r="J49" s="81">
        <v>42823054</v>
      </c>
      <c r="K49" s="81">
        <f>(J49/I49)</f>
        <v>261116.18292682926</v>
      </c>
      <c r="L49" s="82">
        <v>2</v>
      </c>
      <c r="M49" s="125"/>
      <c r="N49" s="102">
        <v>0</v>
      </c>
      <c r="O49" s="80">
        <v>0</v>
      </c>
      <c r="P49" s="81">
        <v>0</v>
      </c>
      <c r="Q49" s="81"/>
      <c r="R49" s="83"/>
      <c r="S49"/>
      <c r="T49" s="2"/>
    </row>
    <row r="50" spans="1:20" ht="14.25" x14ac:dyDescent="0.2">
      <c r="B50" s="8">
        <v>38</v>
      </c>
      <c r="C50" s="21"/>
      <c r="D50" s="15"/>
      <c r="E50" s="124"/>
      <c r="F50" s="80"/>
      <c r="G50" s="109"/>
      <c r="H50" s="16"/>
      <c r="I50" s="124"/>
      <c r="J50" s="81"/>
      <c r="K50" s="80"/>
      <c r="L50" s="80"/>
      <c r="M50" s="125"/>
      <c r="N50" s="102"/>
      <c r="O50" s="80"/>
      <c r="P50" s="81"/>
      <c r="Q50" s="81"/>
      <c r="R50" s="83"/>
      <c r="S50"/>
      <c r="T50" s="2"/>
    </row>
    <row r="51" spans="1:20" ht="14.25" x14ac:dyDescent="0.2">
      <c r="B51" s="8">
        <v>39</v>
      </c>
      <c r="C51" s="18" t="s">
        <v>32</v>
      </c>
      <c r="D51" s="69"/>
      <c r="E51" s="126"/>
      <c r="F51" s="84"/>
      <c r="G51" s="108"/>
      <c r="H51" s="117"/>
      <c r="I51" s="126"/>
      <c r="J51" s="77"/>
      <c r="K51" s="84"/>
      <c r="L51" s="84"/>
      <c r="M51" s="127"/>
      <c r="N51" s="103"/>
      <c r="O51" s="84"/>
      <c r="P51" s="77"/>
      <c r="Q51" s="77"/>
      <c r="R51" s="78"/>
      <c r="S51"/>
      <c r="T51" s="2"/>
    </row>
    <row r="52" spans="1:20" ht="14.25" x14ac:dyDescent="0.2">
      <c r="B52" s="8">
        <v>40</v>
      </c>
      <c r="C52" s="21" t="s">
        <v>36</v>
      </c>
      <c r="D52" s="15"/>
      <c r="E52" s="132"/>
      <c r="F52" s="79"/>
      <c r="G52" s="109"/>
      <c r="H52" s="15"/>
      <c r="I52" s="132"/>
      <c r="J52" s="81"/>
      <c r="K52" s="79"/>
      <c r="L52" s="80"/>
      <c r="M52" s="113"/>
      <c r="N52" s="105"/>
      <c r="O52" s="79"/>
      <c r="P52" s="81"/>
      <c r="Q52" s="81"/>
      <c r="R52" s="83"/>
      <c r="S52"/>
      <c r="T52" s="2"/>
    </row>
    <row r="53" spans="1:20" ht="14.25" x14ac:dyDescent="0.2">
      <c r="A53" s="2"/>
      <c r="B53" s="8">
        <v>41</v>
      </c>
      <c r="C53" s="23" t="s">
        <v>48</v>
      </c>
      <c r="D53" s="15"/>
      <c r="E53" s="124"/>
      <c r="F53" s="80"/>
      <c r="G53" s="109"/>
      <c r="H53" s="16"/>
      <c r="I53" s="124"/>
      <c r="J53" s="81"/>
      <c r="K53" s="80"/>
      <c r="L53" s="80"/>
      <c r="M53" s="125"/>
      <c r="N53" s="102"/>
      <c r="O53" s="80"/>
      <c r="P53" s="81"/>
      <c r="Q53" s="81"/>
      <c r="R53" s="83"/>
      <c r="S53"/>
      <c r="T53" s="2"/>
    </row>
    <row r="54" spans="1:20" ht="14.25" x14ac:dyDescent="0.2">
      <c r="A54" s="2"/>
      <c r="B54" s="8">
        <v>42</v>
      </c>
      <c r="C54" s="23" t="s">
        <v>49</v>
      </c>
      <c r="D54" s="15"/>
      <c r="E54" s="124"/>
      <c r="F54" s="80"/>
      <c r="G54" s="109"/>
      <c r="H54" s="16"/>
      <c r="I54" s="124"/>
      <c r="J54" s="81"/>
      <c r="K54" s="80"/>
      <c r="L54" s="80"/>
      <c r="M54" s="125"/>
      <c r="N54" s="102"/>
      <c r="O54" s="80"/>
      <c r="P54" s="81"/>
      <c r="Q54" s="81"/>
      <c r="R54" s="83"/>
      <c r="S54"/>
      <c r="T54" s="2"/>
    </row>
    <row r="55" spans="1:20" ht="14.25" x14ac:dyDescent="0.2">
      <c r="A55" s="2"/>
      <c r="B55" s="8">
        <v>43</v>
      </c>
      <c r="C55" s="21" t="s">
        <v>24</v>
      </c>
      <c r="D55" s="15"/>
      <c r="E55" s="124">
        <v>161</v>
      </c>
      <c r="F55" s="80">
        <v>161</v>
      </c>
      <c r="G55" s="109">
        <v>31575011</v>
      </c>
      <c r="H55" s="16"/>
      <c r="I55" s="124">
        <v>161</v>
      </c>
      <c r="J55" s="81">
        <v>31575011</v>
      </c>
      <c r="K55" s="81">
        <f>(J55/I55)</f>
        <v>196118.08074534161</v>
      </c>
      <c r="L55" s="82">
        <v>14</v>
      </c>
      <c r="M55" s="125"/>
      <c r="N55" s="102">
        <v>0</v>
      </c>
      <c r="O55" s="80">
        <v>0</v>
      </c>
      <c r="P55" s="81">
        <v>0</v>
      </c>
      <c r="Q55" s="81"/>
      <c r="R55" s="83"/>
      <c r="S55"/>
      <c r="T55" s="2"/>
    </row>
    <row r="56" spans="1:20" ht="14.25" x14ac:dyDescent="0.2">
      <c r="B56" s="8">
        <v>44</v>
      </c>
      <c r="C56" s="21" t="s">
        <v>37</v>
      </c>
      <c r="D56" s="15"/>
      <c r="E56" s="124"/>
      <c r="F56" s="80"/>
      <c r="G56" s="109"/>
      <c r="H56" s="16"/>
      <c r="I56" s="124"/>
      <c r="J56" s="81"/>
      <c r="K56" s="80"/>
      <c r="L56" s="80"/>
      <c r="M56" s="125"/>
      <c r="N56" s="102"/>
      <c r="O56" s="80"/>
      <c r="P56" s="81"/>
      <c r="Q56" s="81"/>
      <c r="R56" s="83"/>
      <c r="S56"/>
      <c r="T56" s="2"/>
    </row>
    <row r="57" spans="1:20" ht="14.25" x14ac:dyDescent="0.2">
      <c r="B57" s="8">
        <v>45</v>
      </c>
      <c r="C57" s="23" t="s">
        <v>50</v>
      </c>
      <c r="D57" s="15"/>
      <c r="E57" s="124">
        <v>0</v>
      </c>
      <c r="F57" s="80">
        <v>0</v>
      </c>
      <c r="G57" s="109">
        <v>0</v>
      </c>
      <c r="H57" s="16"/>
      <c r="I57" s="124">
        <v>0</v>
      </c>
      <c r="J57" s="81">
        <v>0</v>
      </c>
      <c r="K57" s="80"/>
      <c r="L57" s="80"/>
      <c r="M57" s="125"/>
      <c r="N57" s="102">
        <v>0</v>
      </c>
      <c r="O57" s="80">
        <v>0</v>
      </c>
      <c r="P57" s="81">
        <v>0</v>
      </c>
      <c r="Q57" s="81"/>
      <c r="R57" s="83"/>
      <c r="S57"/>
      <c r="T57" s="2"/>
    </row>
    <row r="58" spans="1:20" ht="14.25" x14ac:dyDescent="0.2">
      <c r="B58" s="8">
        <v>46</v>
      </c>
      <c r="C58" s="23" t="s">
        <v>51</v>
      </c>
      <c r="D58" s="15"/>
      <c r="E58" s="124"/>
      <c r="F58" s="80"/>
      <c r="G58" s="109"/>
      <c r="H58" s="16"/>
      <c r="I58" s="124"/>
      <c r="J58" s="81"/>
      <c r="K58" s="80"/>
      <c r="L58" s="80"/>
      <c r="M58" s="125"/>
      <c r="N58" s="102"/>
      <c r="O58" s="80"/>
      <c r="P58" s="81"/>
      <c r="Q58" s="81"/>
      <c r="R58" s="83"/>
      <c r="S58"/>
      <c r="T58" s="2"/>
    </row>
    <row r="59" spans="1:20" ht="14.25" x14ac:dyDescent="0.2">
      <c r="B59" s="8">
        <v>47</v>
      </c>
      <c r="C59" s="21" t="s">
        <v>25</v>
      </c>
      <c r="D59" s="15"/>
      <c r="E59" s="124">
        <v>217</v>
      </c>
      <c r="F59" s="80">
        <v>295</v>
      </c>
      <c r="G59" s="109">
        <v>58543820</v>
      </c>
      <c r="H59" s="16"/>
      <c r="I59" s="124">
        <v>211</v>
      </c>
      <c r="J59" s="81">
        <v>45771820</v>
      </c>
      <c r="K59" s="81">
        <f>(J59/I59)</f>
        <v>216928.05687203791</v>
      </c>
      <c r="L59" s="82">
        <v>13</v>
      </c>
      <c r="M59" s="125"/>
      <c r="N59" s="102">
        <v>5</v>
      </c>
      <c r="O59" s="80">
        <v>80</v>
      </c>
      <c r="P59" s="81">
        <v>12272000</v>
      </c>
      <c r="Q59" s="81">
        <f t="shared" ref="Q59" si="14">(P59/N59)</f>
        <v>2454400</v>
      </c>
      <c r="R59" s="83">
        <f t="shared" ref="R59" si="15">(P59/O59)</f>
        <v>153400</v>
      </c>
      <c r="S59"/>
      <c r="T59" s="2"/>
    </row>
    <row r="60" spans="1:20" ht="14.25" x14ac:dyDescent="0.2">
      <c r="B60" s="8">
        <v>48</v>
      </c>
      <c r="C60" s="21" t="s">
        <v>38</v>
      </c>
      <c r="D60" s="15"/>
      <c r="E60" s="124"/>
      <c r="F60" s="80"/>
      <c r="G60" s="109"/>
      <c r="H60" s="16"/>
      <c r="I60" s="124"/>
      <c r="J60" s="81"/>
      <c r="K60" s="80"/>
      <c r="L60" s="80"/>
      <c r="M60" s="125"/>
      <c r="N60" s="102"/>
      <c r="O60" s="80"/>
      <c r="P60" s="81"/>
      <c r="Q60" s="81"/>
      <c r="R60" s="83"/>
      <c r="S60"/>
      <c r="T60" s="2"/>
    </row>
    <row r="61" spans="1:20" ht="14.25" x14ac:dyDescent="0.2">
      <c r="B61" s="8">
        <v>49</v>
      </c>
      <c r="C61" s="23" t="s">
        <v>52</v>
      </c>
      <c r="D61" s="15"/>
      <c r="E61" s="124">
        <v>43</v>
      </c>
      <c r="F61" s="80">
        <v>43</v>
      </c>
      <c r="G61" s="109">
        <v>13138699</v>
      </c>
      <c r="H61" s="16"/>
      <c r="I61" s="124">
        <v>43</v>
      </c>
      <c r="J61" s="81">
        <v>13138699</v>
      </c>
      <c r="K61" s="80"/>
      <c r="L61" s="80"/>
      <c r="M61" s="125"/>
      <c r="N61" s="102">
        <v>0</v>
      </c>
      <c r="O61" s="80">
        <v>0</v>
      </c>
      <c r="P61" s="81">
        <v>0</v>
      </c>
      <c r="Q61" s="81"/>
      <c r="R61" s="83"/>
      <c r="S61"/>
      <c r="T61" s="2"/>
    </row>
    <row r="62" spans="1:20" ht="14.25" x14ac:dyDescent="0.2">
      <c r="B62" s="8">
        <v>50</v>
      </c>
      <c r="C62" s="24"/>
      <c r="D62" s="15"/>
      <c r="E62" s="124"/>
      <c r="F62" s="80"/>
      <c r="G62" s="109"/>
      <c r="H62" s="16"/>
      <c r="I62" s="124"/>
      <c r="J62" s="81"/>
      <c r="K62" s="80"/>
      <c r="L62" s="80"/>
      <c r="M62" s="125"/>
      <c r="N62" s="102"/>
      <c r="O62" s="80"/>
      <c r="P62" s="81"/>
      <c r="Q62" s="81"/>
      <c r="R62" s="83"/>
      <c r="S62"/>
      <c r="T62" s="2"/>
    </row>
    <row r="63" spans="1:20" ht="14.25" x14ac:dyDescent="0.2">
      <c r="B63" s="8">
        <v>51</v>
      </c>
      <c r="C63" s="18" t="s">
        <v>33</v>
      </c>
      <c r="D63" s="69"/>
      <c r="E63" s="126"/>
      <c r="F63" s="84"/>
      <c r="G63" s="108"/>
      <c r="H63" s="117"/>
      <c r="I63" s="126"/>
      <c r="J63" s="77"/>
      <c r="K63" s="84"/>
      <c r="L63" s="84"/>
      <c r="M63" s="127"/>
      <c r="N63" s="103"/>
      <c r="O63" s="84"/>
      <c r="P63" s="77"/>
      <c r="Q63" s="77"/>
      <c r="R63" s="78"/>
      <c r="S63"/>
      <c r="T63" s="2"/>
    </row>
    <row r="64" spans="1:20" ht="14.25" x14ac:dyDescent="0.2">
      <c r="B64" s="8">
        <v>52</v>
      </c>
      <c r="C64" s="21" t="s">
        <v>39</v>
      </c>
      <c r="D64" s="15"/>
      <c r="E64" s="124"/>
      <c r="F64" s="80"/>
      <c r="G64" s="109"/>
      <c r="H64" s="16"/>
      <c r="I64" s="124"/>
      <c r="J64" s="81"/>
      <c r="K64" s="80"/>
      <c r="L64" s="80"/>
      <c r="M64" s="125"/>
      <c r="N64" s="102"/>
      <c r="O64" s="80"/>
      <c r="P64" s="81"/>
      <c r="Q64" s="81"/>
      <c r="R64" s="83"/>
      <c r="S64"/>
      <c r="T64" s="2"/>
    </row>
    <row r="65" spans="2:20" ht="14.25" x14ac:dyDescent="0.2">
      <c r="B65" s="8">
        <v>53</v>
      </c>
      <c r="C65" s="21" t="s">
        <v>53</v>
      </c>
      <c r="D65" s="15"/>
      <c r="E65" s="124">
        <v>28</v>
      </c>
      <c r="F65" s="80">
        <v>28</v>
      </c>
      <c r="G65" s="109">
        <v>4824818</v>
      </c>
      <c r="H65" s="16"/>
      <c r="I65" s="124">
        <v>28</v>
      </c>
      <c r="J65" s="81">
        <v>4824818</v>
      </c>
      <c r="K65" s="81">
        <f>(J65/I65)</f>
        <v>172314.92857142858</v>
      </c>
      <c r="L65" s="82">
        <v>16</v>
      </c>
      <c r="M65" s="125"/>
      <c r="N65" s="102">
        <v>0</v>
      </c>
      <c r="O65" s="80">
        <v>0</v>
      </c>
      <c r="P65" s="81">
        <v>0</v>
      </c>
      <c r="Q65" s="81"/>
      <c r="R65" s="83"/>
      <c r="S65"/>
      <c r="T65"/>
    </row>
    <row r="66" spans="2:20" ht="14.25" x14ac:dyDescent="0.2">
      <c r="B66" s="8">
        <v>54</v>
      </c>
      <c r="C66" s="21" t="s">
        <v>26</v>
      </c>
      <c r="D66" s="15"/>
      <c r="E66" s="124">
        <v>198</v>
      </c>
      <c r="F66" s="80">
        <v>232</v>
      </c>
      <c r="G66" s="109">
        <v>30315506</v>
      </c>
      <c r="H66" s="16"/>
      <c r="I66" s="124">
        <v>192</v>
      </c>
      <c r="J66" s="81">
        <v>26807938</v>
      </c>
      <c r="K66" s="81">
        <f>(J66/I66)</f>
        <v>139624.67708333334</v>
      </c>
      <c r="L66" s="82">
        <v>18</v>
      </c>
      <c r="M66" s="125"/>
      <c r="N66" s="102">
        <v>6</v>
      </c>
      <c r="O66" s="80">
        <v>40</v>
      </c>
      <c r="P66" s="81">
        <v>3507568</v>
      </c>
      <c r="Q66" s="81">
        <f t="shared" ref="Q66" si="16">(P66/N66)</f>
        <v>584594.66666666663</v>
      </c>
      <c r="R66" s="83">
        <f t="shared" ref="R66" si="17">(P66/O66)</f>
        <v>87689.2</v>
      </c>
      <c r="S66"/>
      <c r="T66"/>
    </row>
    <row r="67" spans="2:20" ht="14.25" x14ac:dyDescent="0.2">
      <c r="B67" s="8">
        <v>55</v>
      </c>
      <c r="C67" s="21" t="s">
        <v>54</v>
      </c>
      <c r="D67" s="15"/>
      <c r="E67" s="124"/>
      <c r="F67" s="80"/>
      <c r="G67" s="109"/>
      <c r="H67" s="16"/>
      <c r="I67" s="124"/>
      <c r="J67" s="81"/>
      <c r="K67" s="80"/>
      <c r="L67" s="80"/>
      <c r="M67" s="125"/>
      <c r="N67" s="102"/>
      <c r="O67" s="80"/>
      <c r="P67" s="81"/>
      <c r="Q67" s="81"/>
      <c r="R67" s="83"/>
      <c r="S67"/>
      <c r="T67"/>
    </row>
    <row r="68" spans="2:20" ht="15" x14ac:dyDescent="0.25">
      <c r="B68" s="6"/>
      <c r="C68" s="23" t="s">
        <v>55</v>
      </c>
      <c r="D68" s="15"/>
      <c r="E68" s="124">
        <v>29</v>
      </c>
      <c r="F68" s="80">
        <v>35</v>
      </c>
      <c r="G68" s="109">
        <v>8138992</v>
      </c>
      <c r="H68" s="16"/>
      <c r="I68" s="124">
        <v>27</v>
      </c>
      <c r="J68" s="81">
        <v>5793550</v>
      </c>
      <c r="K68" s="80"/>
      <c r="L68" s="80"/>
      <c r="M68" s="125"/>
      <c r="N68" s="102">
        <v>1</v>
      </c>
      <c r="O68" s="80">
        <v>6</v>
      </c>
      <c r="P68" s="81">
        <v>1145442</v>
      </c>
      <c r="Q68" s="81">
        <f t="shared" ref="Q68" si="18">(P68/N68)</f>
        <v>1145442</v>
      </c>
      <c r="R68" s="83">
        <f t="shared" ref="R68" si="19">(P68/O68)</f>
        <v>190907</v>
      </c>
      <c r="S68"/>
      <c r="T68"/>
    </row>
    <row r="69" spans="2:20" ht="15" thickBot="1" x14ac:dyDescent="0.25">
      <c r="B69" s="7"/>
      <c r="C69" s="25"/>
      <c r="D69" s="26"/>
      <c r="E69" s="133"/>
      <c r="F69" s="93"/>
      <c r="G69" s="114"/>
      <c r="H69" s="27"/>
      <c r="I69" s="133"/>
      <c r="J69" s="94"/>
      <c r="K69" s="94"/>
      <c r="L69" s="95"/>
      <c r="M69" s="134"/>
      <c r="N69" s="106"/>
      <c r="O69" s="93"/>
      <c r="P69" s="94"/>
      <c r="Q69" s="94"/>
      <c r="R69" s="96"/>
      <c r="S69"/>
      <c r="T69"/>
    </row>
    <row r="70" spans="2:20" ht="15" thickTop="1" x14ac:dyDescent="0.2">
      <c r="B70" s="7"/>
      <c r="C70" s="10"/>
      <c r="D70" s="10"/>
      <c r="E70" s="11"/>
      <c r="F70" s="11"/>
      <c r="G70" s="12"/>
      <c r="H70" s="11"/>
      <c r="I70" s="11"/>
      <c r="J70" s="12"/>
      <c r="K70" s="12"/>
      <c r="L70" s="13"/>
      <c r="M70" s="11"/>
      <c r="N70" s="11"/>
      <c r="O70" s="11"/>
      <c r="P70" s="12"/>
      <c r="Q70" s="12"/>
      <c r="R70" s="12"/>
      <c r="T70"/>
    </row>
    <row r="71" spans="2:20" ht="14.25" x14ac:dyDescent="0.2">
      <c r="B71" s="7"/>
      <c r="C71" s="9" t="s">
        <v>71</v>
      </c>
      <c r="D71" s="28"/>
      <c r="E71" s="9"/>
      <c r="F71" s="9"/>
      <c r="G71" s="68"/>
      <c r="H71" s="9"/>
      <c r="I71" s="9"/>
      <c r="J71" s="68"/>
      <c r="K71" s="68"/>
      <c r="L71" s="70"/>
      <c r="M71" s="9"/>
      <c r="N71" s="9"/>
      <c r="O71" s="9"/>
      <c r="P71" s="68"/>
      <c r="Q71" s="68"/>
      <c r="R71" s="68"/>
      <c r="T71"/>
    </row>
    <row r="72" spans="2:20" ht="14.25" x14ac:dyDescent="0.2">
      <c r="B72" s="7"/>
      <c r="C72" s="9" t="s">
        <v>27</v>
      </c>
      <c r="D72" s="28"/>
      <c r="E72" s="9"/>
      <c r="F72" s="9"/>
      <c r="G72" s="68"/>
      <c r="H72" s="9"/>
      <c r="I72" s="9"/>
      <c r="J72" s="68"/>
      <c r="K72" s="68"/>
      <c r="L72" s="70"/>
      <c r="M72" s="9"/>
      <c r="N72" s="9"/>
      <c r="O72" s="9"/>
      <c r="P72" s="68"/>
      <c r="Q72" s="68"/>
      <c r="R72" s="68"/>
      <c r="T72"/>
    </row>
    <row r="73" spans="2:20" ht="14.25" x14ac:dyDescent="0.2">
      <c r="B73" s="7"/>
      <c r="C73" s="9" t="s">
        <v>28</v>
      </c>
      <c r="D73" s="28"/>
      <c r="E73" s="9"/>
      <c r="F73" s="9"/>
      <c r="G73" s="68"/>
      <c r="H73" s="9"/>
      <c r="I73" s="9"/>
      <c r="J73" s="68"/>
      <c r="K73" s="68"/>
      <c r="L73" s="70"/>
      <c r="M73" s="9"/>
      <c r="N73" s="9"/>
      <c r="O73" s="9"/>
      <c r="P73" s="68"/>
      <c r="Q73" s="68"/>
      <c r="R73" s="68"/>
      <c r="T73"/>
    </row>
    <row r="74" spans="2:20" ht="14.25" x14ac:dyDescent="0.2">
      <c r="B74" s="7"/>
      <c r="C74" s="9" t="s">
        <v>29</v>
      </c>
      <c r="D74" s="28"/>
      <c r="E74" s="9"/>
      <c r="F74" s="9"/>
      <c r="G74" s="68"/>
      <c r="H74" s="9"/>
      <c r="I74" s="9"/>
      <c r="J74" s="68"/>
      <c r="K74" s="68"/>
      <c r="L74" s="70"/>
      <c r="M74" s="9"/>
      <c r="N74" s="9"/>
      <c r="O74" s="9"/>
      <c r="P74" s="68"/>
      <c r="Q74" s="68"/>
      <c r="R74" s="68"/>
      <c r="T74"/>
    </row>
    <row r="75" spans="2:20" ht="14.25" x14ac:dyDescent="0.2">
      <c r="B75" s="7"/>
      <c r="C75" s="9" t="s">
        <v>30</v>
      </c>
      <c r="D75" s="28"/>
      <c r="E75" s="9"/>
      <c r="F75" s="9"/>
      <c r="G75" s="68"/>
      <c r="H75" s="9"/>
      <c r="I75" s="9"/>
      <c r="J75" s="68"/>
      <c r="K75" s="68"/>
      <c r="L75" s="70"/>
      <c r="M75" s="9"/>
      <c r="N75" s="9"/>
      <c r="O75" s="9"/>
      <c r="P75" s="68"/>
      <c r="Q75" s="68"/>
      <c r="R75" s="68"/>
    </row>
    <row r="76" spans="2:20" ht="14.25" x14ac:dyDescent="0.2">
      <c r="B76" s="7"/>
      <c r="C76" s="9" t="s">
        <v>40</v>
      </c>
      <c r="D76" s="28"/>
      <c r="E76" s="9"/>
      <c r="F76" s="9"/>
      <c r="G76" s="68"/>
      <c r="H76" s="9"/>
      <c r="I76" s="9"/>
      <c r="J76" s="68"/>
      <c r="K76" s="68"/>
      <c r="L76" s="70"/>
      <c r="M76" s="9"/>
      <c r="N76" s="9"/>
      <c r="O76" s="9"/>
      <c r="P76" s="68"/>
      <c r="Q76" s="68"/>
      <c r="R76" s="68"/>
    </row>
    <row r="77" spans="2:20" ht="14.25" x14ac:dyDescent="0.2">
      <c r="B77" s="2"/>
      <c r="C77" s="9" t="s">
        <v>41</v>
      </c>
      <c r="D77" s="28"/>
      <c r="E77" s="9"/>
      <c r="F77" s="9"/>
      <c r="G77" s="68"/>
      <c r="H77" s="9"/>
      <c r="I77" s="9"/>
      <c r="J77" s="68"/>
      <c r="K77" s="68"/>
      <c r="L77" s="70"/>
      <c r="M77" s="9"/>
      <c r="N77" s="9"/>
      <c r="O77" s="9"/>
      <c r="P77" s="68"/>
      <c r="Q77" s="68"/>
      <c r="R77" s="68"/>
    </row>
    <row r="78" spans="2:20" ht="14.25" x14ac:dyDescent="0.2">
      <c r="B78" s="2"/>
      <c r="C78" s="9" t="s">
        <v>42</v>
      </c>
      <c r="D78" s="28"/>
      <c r="E78" s="9"/>
      <c r="F78" s="9"/>
      <c r="G78" s="68"/>
      <c r="H78" s="9"/>
      <c r="I78" s="9"/>
      <c r="J78" s="68"/>
      <c r="K78" s="68"/>
      <c r="L78" s="70"/>
      <c r="M78" s="9"/>
      <c r="N78" s="9"/>
      <c r="O78" s="9"/>
      <c r="P78" s="68"/>
      <c r="Q78" s="68"/>
      <c r="R78" s="68"/>
    </row>
    <row r="79" spans="2:20" ht="14.25" x14ac:dyDescent="0.2">
      <c r="B79" s="2"/>
      <c r="C79" s="9" t="s">
        <v>43</v>
      </c>
      <c r="D79" s="28"/>
      <c r="E79" s="9"/>
      <c r="F79" s="9"/>
      <c r="G79" s="68"/>
      <c r="H79" s="9"/>
      <c r="I79" s="9"/>
      <c r="J79" s="68"/>
      <c r="K79" s="68"/>
      <c r="L79" s="70"/>
      <c r="M79" s="9"/>
      <c r="N79" s="9"/>
      <c r="O79" s="9"/>
      <c r="P79" s="68"/>
      <c r="Q79" s="68"/>
      <c r="R79" s="68"/>
    </row>
    <row r="80" spans="2:20" ht="14.25" x14ac:dyDescent="0.2">
      <c r="C80" s="9" t="s">
        <v>44</v>
      </c>
      <c r="D80" s="28"/>
      <c r="E80" s="9"/>
      <c r="F80" s="9"/>
      <c r="G80" s="68"/>
      <c r="H80" s="9"/>
      <c r="I80" s="9"/>
      <c r="J80" s="68"/>
      <c r="K80" s="68"/>
      <c r="L80" s="70"/>
      <c r="M80" s="9"/>
      <c r="N80" s="9"/>
      <c r="O80" s="9"/>
      <c r="P80" s="68"/>
      <c r="Q80" s="68"/>
      <c r="R80" s="68"/>
    </row>
    <row r="81" spans="2:18" ht="14.25" x14ac:dyDescent="0.2">
      <c r="C81" s="9" t="s">
        <v>45</v>
      </c>
      <c r="D81" s="28"/>
      <c r="E81" s="9"/>
      <c r="F81" s="9"/>
      <c r="G81" s="68"/>
      <c r="H81" s="9"/>
      <c r="I81" s="9"/>
      <c r="J81" s="68"/>
      <c r="K81" s="68"/>
      <c r="L81" s="70"/>
      <c r="M81" s="9"/>
      <c r="N81" s="9"/>
      <c r="O81" s="9"/>
      <c r="P81" s="68"/>
      <c r="Q81" s="68"/>
      <c r="R81" s="68"/>
    </row>
    <row r="84" spans="2:18" x14ac:dyDescent="0.2">
      <c r="B84" s="5"/>
      <c r="C84" s="5"/>
    </row>
    <row r="85" spans="2:18" x14ac:dyDescent="0.2">
      <c r="B85" s="5"/>
      <c r="C85" s="5"/>
    </row>
    <row r="86" spans="2:18" x14ac:dyDescent="0.2">
      <c r="B86" s="5"/>
      <c r="C86" s="5"/>
    </row>
    <row r="87" spans="2:18" x14ac:dyDescent="0.2">
      <c r="B87" s="5"/>
      <c r="C87" s="5"/>
    </row>
    <row r="88" spans="2:18" x14ac:dyDescent="0.2">
      <c r="B88" s="5"/>
      <c r="C88" s="5"/>
    </row>
    <row r="89" spans="2:18" x14ac:dyDescent="0.2">
      <c r="B89" s="5"/>
      <c r="C89" s="5"/>
    </row>
    <row r="90" spans="2:18" x14ac:dyDescent="0.2">
      <c r="B90" s="5"/>
      <c r="C90" s="5"/>
    </row>
    <row r="91" spans="2:18" x14ac:dyDescent="0.2">
      <c r="B91" s="5"/>
      <c r="C91" s="5"/>
    </row>
    <row r="92" spans="2:18" x14ac:dyDescent="0.2">
      <c r="B92" s="5"/>
      <c r="C92" s="5"/>
    </row>
    <row r="93" spans="2:18" x14ac:dyDescent="0.2">
      <c r="B93" s="5"/>
      <c r="C93" s="5"/>
    </row>
    <row r="94" spans="2:18" x14ac:dyDescent="0.2">
      <c r="B94" s="5"/>
      <c r="C94" s="5"/>
    </row>
    <row r="95" spans="2:18" x14ac:dyDescent="0.2">
      <c r="B95" s="5"/>
      <c r="C95" s="5"/>
    </row>
    <row r="96" spans="2:18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mergeCells count="18">
    <mergeCell ref="K9:K12"/>
    <mergeCell ref="L9:L12"/>
    <mergeCell ref="M9:N12"/>
    <mergeCell ref="O9:O12"/>
    <mergeCell ref="P9:P12"/>
    <mergeCell ref="Q9:R10"/>
    <mergeCell ref="Q11:Q12"/>
    <mergeCell ref="R11:R12"/>
    <mergeCell ref="C4:D12"/>
    <mergeCell ref="E4:R5"/>
    <mergeCell ref="E6:H8"/>
    <mergeCell ref="I6:L8"/>
    <mergeCell ref="M6:R8"/>
    <mergeCell ref="E9:E12"/>
    <mergeCell ref="F9:F12"/>
    <mergeCell ref="G9:H12"/>
    <mergeCell ref="I9:I12"/>
    <mergeCell ref="J9:J12"/>
  </mergeCells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F12B36-9701-4B0A-8577-72DFCEAAE105}"/>
</file>

<file path=customXml/itemProps2.xml><?xml version="1.0" encoding="utf-8"?>
<ds:datastoreItem xmlns:ds="http://schemas.openxmlformats.org/officeDocument/2006/customXml" ds:itemID="{57CF67A1-18B9-4AB8-9EB9-5CB6927C8BDF}"/>
</file>

<file path=customXml/itemProps3.xml><?xml version="1.0" encoding="utf-8"?>
<ds:datastoreItem xmlns:ds="http://schemas.openxmlformats.org/officeDocument/2006/customXml" ds:itemID="{F7921AFB-3720-4450-A43A-4778F0DF1D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2019-12-02T16:24:50Z</cp:lastPrinted>
  <dcterms:created xsi:type="dcterms:W3CDTF">2003-04-24T14:06:32Z</dcterms:created>
  <dcterms:modified xsi:type="dcterms:W3CDTF">2019-12-02T16:25:03Z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