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SEP19\"/>
    </mc:Choice>
  </mc:AlternateContent>
  <xr:revisionPtr revIDLastSave="0" documentId="8_{997BAE2C-BAF2-48F1-8610-80ECF0389D9A}" xr6:coauthVersionLast="31" xr6:coauthVersionMax="31" xr10:uidLastSave="{00000000-0000-0000-0000-000000000000}"/>
  <bookViews>
    <workbookView xWindow="0" yWindow="0" windowWidth="28800" windowHeight="12240" xr2:uid="{6C599A96-0F64-462C-938F-955061A5CD56}"/>
  </bookViews>
  <sheets>
    <sheet name="Table_1A1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J67" i="1"/>
  <c r="J66" i="1"/>
  <c r="J62" i="1"/>
  <c r="J60" i="1"/>
  <c r="J56" i="1"/>
  <c r="J50" i="1"/>
  <c r="J49" i="1"/>
  <c r="J43" i="1"/>
  <c r="J42" i="1"/>
  <c r="J41" i="1"/>
  <c r="I40" i="1"/>
  <c r="J40" i="1" s="1"/>
  <c r="H40" i="1"/>
  <c r="F40" i="1"/>
  <c r="E40" i="1"/>
  <c r="D40" i="1"/>
  <c r="J38" i="1"/>
  <c r="J37" i="1"/>
  <c r="Q36" i="1"/>
  <c r="P36" i="1"/>
  <c r="J36" i="1"/>
  <c r="Q35" i="1"/>
  <c r="P35" i="1"/>
  <c r="O35" i="1"/>
  <c r="N35" i="1"/>
  <c r="M35" i="1"/>
  <c r="I35" i="1"/>
  <c r="J35" i="1" s="1"/>
  <c r="H35" i="1"/>
  <c r="F35" i="1"/>
  <c r="E35" i="1"/>
  <c r="D35" i="1"/>
  <c r="Q33" i="1"/>
  <c r="P33" i="1"/>
  <c r="J33" i="1"/>
  <c r="J32" i="1"/>
  <c r="J31" i="1"/>
  <c r="J30" i="1"/>
  <c r="Q29" i="1"/>
  <c r="P29" i="1"/>
  <c r="J29" i="1"/>
  <c r="J28" i="1"/>
  <c r="Q27" i="1"/>
  <c r="P27" i="1"/>
  <c r="O27" i="1"/>
  <c r="N27" i="1"/>
  <c r="M27" i="1"/>
  <c r="I27" i="1"/>
  <c r="J27" i="1" s="1"/>
  <c r="H27" i="1"/>
  <c r="F27" i="1"/>
  <c r="E27" i="1"/>
  <c r="D27" i="1"/>
  <c r="O25" i="1"/>
  <c r="N25" i="1"/>
  <c r="N23" i="1" s="1"/>
  <c r="M25" i="1"/>
  <c r="I25" i="1"/>
  <c r="J25" i="1" s="1"/>
  <c r="H25" i="1"/>
  <c r="F25" i="1"/>
  <c r="E25" i="1"/>
  <c r="D25" i="1"/>
  <c r="Q24" i="1"/>
  <c r="O24" i="1"/>
  <c r="N24" i="1"/>
  <c r="M24" i="1"/>
  <c r="P24" i="1" s="1"/>
  <c r="J24" i="1"/>
  <c r="I24" i="1"/>
  <c r="I23" i="1" s="1"/>
  <c r="H24" i="1"/>
  <c r="H23" i="1" s="1"/>
  <c r="F24" i="1"/>
  <c r="F23" i="1" s="1"/>
  <c r="E24" i="1"/>
  <c r="D24" i="1"/>
  <c r="O23" i="1"/>
  <c r="E23" i="1"/>
  <c r="D23" i="1"/>
  <c r="O22" i="1"/>
  <c r="N22" i="1"/>
  <c r="M22" i="1"/>
  <c r="M19" i="1" s="1"/>
  <c r="I22" i="1"/>
  <c r="J22" i="1" s="1"/>
  <c r="H22" i="1"/>
  <c r="F22" i="1"/>
  <c r="E22" i="1"/>
  <c r="D22" i="1"/>
  <c r="Q21" i="1"/>
  <c r="P21" i="1"/>
  <c r="O21" i="1"/>
  <c r="N21" i="1"/>
  <c r="M21" i="1"/>
  <c r="I21" i="1"/>
  <c r="J21" i="1" s="1"/>
  <c r="H21" i="1"/>
  <c r="F21" i="1"/>
  <c r="E21" i="1"/>
  <c r="E19" i="1" s="1"/>
  <c r="E17" i="1" s="1"/>
  <c r="D21" i="1"/>
  <c r="O20" i="1"/>
  <c r="Q20" i="1" s="1"/>
  <c r="N20" i="1"/>
  <c r="N19" i="1" s="1"/>
  <c r="M20" i="1"/>
  <c r="I20" i="1"/>
  <c r="I19" i="1" s="1"/>
  <c r="H20" i="1"/>
  <c r="F20" i="1"/>
  <c r="E20" i="1"/>
  <c r="D20" i="1"/>
  <c r="D19" i="1" s="1"/>
  <c r="D17" i="1" s="1"/>
  <c r="H19" i="1"/>
  <c r="H17" i="1" s="1"/>
  <c r="F19" i="1"/>
  <c r="F17" i="1" s="1"/>
  <c r="Q15" i="1"/>
  <c r="P15" i="1"/>
  <c r="J15" i="1"/>
  <c r="J19" i="1" l="1"/>
  <c r="I17" i="1"/>
  <c r="J17" i="1" s="1"/>
  <c r="N17" i="1"/>
  <c r="M17" i="1"/>
  <c r="J23" i="1"/>
  <c r="O19" i="1"/>
  <c r="J20" i="1"/>
  <c r="M23" i="1"/>
  <c r="P23" i="1" s="1"/>
  <c r="P20" i="1"/>
  <c r="Q23" i="1"/>
  <c r="O17" i="1" l="1"/>
  <c r="Q19" i="1"/>
  <c r="P19" i="1"/>
  <c r="P17" i="1" l="1"/>
  <c r="Q17" i="1"/>
</calcChain>
</file>

<file path=xl/sharedStrings.xml><?xml version="1.0" encoding="utf-8"?>
<sst xmlns="http://schemas.openxmlformats.org/spreadsheetml/2006/main" count="78" uniqueCount="72">
  <si>
    <t>Table 1A.1</t>
  </si>
  <si>
    <t>NEW HOUSING CONSTRUCTION AND VALUE :  SEPTEMBER 2019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</si>
  <si>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</si>
  <si>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</si>
  <si>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</si>
  <si>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</si>
  <si>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</si>
  <si>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</si>
  <si>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</si>
  <si>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</si>
  <si>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</si>
  <si>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</si>
  <si>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</si>
  <si>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</si>
  <si>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</si>
  <si>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</si>
  <si>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</si>
  <si>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</si>
  <si>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</si>
  <si>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</si>
  <si>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</si>
  <si>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</si>
  <si>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</si>
  <si>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</si>
  <si>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</si>
  <si>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</si>
  <si>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</si>
  <si>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</si>
  <si>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</si>
  <si>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</si>
  <si>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</si>
  <si>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</si>
  <si>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</si>
  <si>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</si>
  <si>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</si>
  <si>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</si>
  <si>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</si>
  <si>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</si>
  <si>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</si>
  <si>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</si>
  <si>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</si>
  <si>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</si>
  <si>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</si>
  <si>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</si>
  <si>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</si>
  <si>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</si>
  <si>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</si>
  <si>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</si>
  <si>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</si>
  <si>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</si>
  <si>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</si>
  <si>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</si>
  <si>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</si>
  <si>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</si>
  <si>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</si>
  <si>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</si>
  <si>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</si>
  <si>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</si>
  <si>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</si>
  <si>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</si>
  <si>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</si>
  <si>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2019.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</si>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</sst>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41" fontId="2" fillId="0" borderId="0" xfId="0" applyNumberFormat="1" applyFont="1"/>
    <xf numFmtId="164" fontId="2" fillId="0" borderId="0" xfId="1" applyNumberFormat="1" applyFont="1"/>
    <xf numFmtId="164" fontId="4" fillId="0" borderId="0" xfId="1" applyNumberFormat="1" applyFont="1"/>
    <xf numFmtId="1" fontId="4" fillId="0" borderId="0" xfId="0" applyNumberFormat="1" applyFont="1" applyAlignment="1">
      <alignment horizontal="center"/>
    </xf>
    <xf numFmtId="41" fontId="3" fillId="0" borderId="0" xfId="0" applyNumberFormat="1" applyFont="1" applyAlignment="1"/>
    <xf numFmtId="41" fontId="5" fillId="0" borderId="0" xfId="0" applyNumberFormat="1" applyFont="1" applyAlignment="1"/>
    <xf numFmtId="164" fontId="5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42" fontId="5" fillId="0" borderId="17" xfId="1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42" fontId="5" fillId="0" borderId="24" xfId="1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164" fontId="3" fillId="0" borderId="27" xfId="1" applyNumberFormat="1" applyFont="1" applyBorder="1" applyAlignment="1">
      <alignment horizontal="center" vertical="center"/>
    </xf>
    <xf numFmtId="164" fontId="3" fillId="0" borderId="28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164" fontId="3" fillId="0" borderId="34" xfId="1" applyNumberFormat="1" applyFont="1" applyBorder="1" applyAlignment="1">
      <alignment horizontal="center" vertical="center"/>
    </xf>
    <xf numFmtId="42" fontId="5" fillId="0" borderId="34" xfId="1" applyNumberFormat="1" applyFont="1" applyBorder="1" applyAlignment="1">
      <alignment horizontal="center" vertical="center" wrapText="1"/>
    </xf>
    <xf numFmtId="1" fontId="5" fillId="0" borderId="37" xfId="0" applyNumberFormat="1" applyFont="1" applyBorder="1" applyAlignment="1">
      <alignment horizontal="center" vertical="center" wrapText="1"/>
    </xf>
    <xf numFmtId="41" fontId="3" fillId="0" borderId="32" xfId="0" applyNumberFormat="1" applyFont="1" applyBorder="1" applyAlignment="1">
      <alignment horizontal="center" vertical="center"/>
    </xf>
    <xf numFmtId="41" fontId="3" fillId="0" borderId="38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164" fontId="5" fillId="0" borderId="34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center" vertical="center"/>
    </xf>
    <xf numFmtId="164" fontId="5" fillId="0" borderId="39" xfId="1" applyNumberFormat="1" applyFont="1" applyBorder="1" applyAlignment="1">
      <alignment horizontal="center" vertical="center"/>
    </xf>
    <xf numFmtId="3" fontId="2" fillId="0" borderId="6" xfId="0" applyNumberFormat="1" applyFont="1" applyBorder="1"/>
    <xf numFmtId="0" fontId="3" fillId="0" borderId="0" xfId="0" applyFont="1" applyBorder="1"/>
    <xf numFmtId="41" fontId="2" fillId="0" borderId="16" xfId="0" applyNumberFormat="1" applyFont="1" applyBorder="1"/>
    <xf numFmtId="41" fontId="2" fillId="0" borderId="17" xfId="0" applyNumberFormat="1" applyFont="1" applyBorder="1"/>
    <xf numFmtId="42" fontId="2" fillId="0" borderId="0" xfId="0" applyNumberFormat="1" applyFont="1" applyBorder="1"/>
    <xf numFmtId="0" fontId="2" fillId="0" borderId="0" xfId="0" applyFont="1" applyBorder="1"/>
    <xf numFmtId="41" fontId="2" fillId="0" borderId="20" xfId="0" applyNumberFormat="1" applyFont="1" applyBorder="1"/>
    <xf numFmtId="42" fontId="2" fillId="0" borderId="17" xfId="0" applyNumberFormat="1" applyFont="1" applyBorder="1"/>
    <xf numFmtId="42" fontId="4" fillId="0" borderId="0" xfId="0" applyNumberFormat="1" applyFont="1" applyBorder="1"/>
    <xf numFmtId="1" fontId="4" fillId="0" borderId="21" xfId="0" applyNumberFormat="1" applyFont="1" applyBorder="1" applyAlignment="1">
      <alignment horizontal="center"/>
    </xf>
    <xf numFmtId="41" fontId="2" fillId="0" borderId="0" xfId="0" applyNumberFormat="1" applyFont="1" applyBorder="1"/>
    <xf numFmtId="164" fontId="4" fillId="0" borderId="17" xfId="0" applyNumberFormat="1" applyFont="1" applyBorder="1"/>
    <xf numFmtId="164" fontId="4" fillId="0" borderId="9" xfId="0" applyNumberFormat="1" applyFont="1" applyBorder="1"/>
    <xf numFmtId="41" fontId="3" fillId="0" borderId="6" xfId="0" applyNumberFormat="1" applyFont="1" applyBorder="1"/>
    <xf numFmtId="41" fontId="3" fillId="0" borderId="25" xfId="0" applyNumberFormat="1" applyFont="1" applyBorder="1"/>
    <xf numFmtId="41" fontId="3" fillId="0" borderId="24" xfId="0" applyNumberFormat="1" applyFont="1" applyBorder="1"/>
    <xf numFmtId="42" fontId="3" fillId="0" borderId="0" xfId="0" applyNumberFormat="1" applyFont="1" applyBorder="1"/>
    <xf numFmtId="41" fontId="3" fillId="0" borderId="0" xfId="0" applyNumberFormat="1" applyFont="1" applyBorder="1"/>
    <xf numFmtId="41" fontId="3" fillId="0" borderId="8" xfId="0" applyNumberFormat="1" applyFont="1" applyBorder="1"/>
    <xf numFmtId="42" fontId="3" fillId="0" borderId="24" xfId="0" applyNumberFormat="1" applyFont="1" applyBorder="1"/>
    <xf numFmtId="42" fontId="5" fillId="0" borderId="0" xfId="1" applyNumberFormat="1" applyFont="1" applyBorder="1"/>
    <xf numFmtId="41" fontId="5" fillId="0" borderId="26" xfId="0" applyNumberFormat="1" applyFont="1" applyBorder="1"/>
    <xf numFmtId="164" fontId="5" fillId="0" borderId="24" xfId="0" applyNumberFormat="1" applyFont="1" applyBorder="1"/>
    <xf numFmtId="164" fontId="5" fillId="0" borderId="9" xfId="0" applyNumberFormat="1" applyFont="1" applyBorder="1"/>
    <xf numFmtId="3" fontId="3" fillId="0" borderId="6" xfId="0" applyNumberFormat="1" applyFont="1" applyBorder="1"/>
    <xf numFmtId="41" fontId="2" fillId="0" borderId="25" xfId="0" applyNumberFormat="1" applyFont="1" applyBorder="1"/>
    <xf numFmtId="41" fontId="2" fillId="0" borderId="24" xfId="0" applyNumberFormat="1" applyFont="1" applyBorder="1"/>
    <xf numFmtId="41" fontId="2" fillId="0" borderId="8" xfId="0" applyNumberFormat="1" applyFont="1" applyBorder="1"/>
    <xf numFmtId="42" fontId="2" fillId="0" borderId="24" xfId="0" applyNumberFormat="1" applyFont="1" applyBorder="1"/>
    <xf numFmtId="1" fontId="4" fillId="0" borderId="26" xfId="0" applyNumberFormat="1" applyFont="1" applyBorder="1" applyAlignment="1">
      <alignment horizontal="center"/>
    </xf>
    <xf numFmtId="164" fontId="4" fillId="0" borderId="24" xfId="0" applyNumberFormat="1" applyFont="1" applyBorder="1"/>
    <xf numFmtId="0" fontId="3" fillId="0" borderId="6" xfId="0" applyFont="1" applyBorder="1"/>
    <xf numFmtId="1" fontId="5" fillId="0" borderId="26" xfId="0" applyNumberFormat="1" applyFont="1" applyBorder="1" applyAlignment="1">
      <alignment horizontal="center"/>
    </xf>
    <xf numFmtId="3" fontId="4" fillId="0" borderId="6" xfId="0" applyNumberFormat="1" applyFont="1" applyBorder="1"/>
    <xf numFmtId="42" fontId="4" fillId="0" borderId="0" xfId="1" applyNumberFormat="1" applyFont="1" applyBorder="1"/>
    <xf numFmtId="3" fontId="5" fillId="0" borderId="6" xfId="0" applyNumberFormat="1" applyFont="1" applyBorder="1"/>
    <xf numFmtId="0" fontId="4" fillId="0" borderId="26" xfId="0" applyFont="1" applyBorder="1"/>
    <xf numFmtId="0" fontId="2" fillId="0" borderId="25" xfId="0" applyFont="1" applyBorder="1"/>
    <xf numFmtId="0" fontId="2" fillId="0" borderId="24" xfId="0" applyFont="1" applyBorder="1"/>
    <xf numFmtId="0" fontId="2" fillId="0" borderId="8" xfId="0" applyFont="1" applyBorder="1"/>
    <xf numFmtId="0" fontId="5" fillId="0" borderId="26" xfId="0" applyFont="1" applyBorder="1"/>
    <xf numFmtId="0" fontId="2" fillId="0" borderId="6" xfId="0" applyFont="1" applyBorder="1"/>
    <xf numFmtId="0" fontId="4" fillId="0" borderId="26" xfId="0" applyNumberFormat="1" applyFont="1" applyBorder="1" applyAlignment="1">
      <alignment horizontal="center"/>
    </xf>
    <xf numFmtId="41" fontId="4" fillId="0" borderId="0" xfId="0" applyNumberFormat="1" applyFont="1" applyBorder="1"/>
    <xf numFmtId="41" fontId="4" fillId="0" borderId="26" xfId="0" applyNumberFormat="1" applyFont="1" applyBorder="1"/>
    <xf numFmtId="0" fontId="4" fillId="0" borderId="6" xfId="0" applyFont="1" applyBorder="1"/>
    <xf numFmtId="42" fontId="2" fillId="0" borderId="6" xfId="0" applyNumberFormat="1" applyFont="1" applyBorder="1"/>
    <xf numFmtId="0" fontId="2" fillId="0" borderId="40" xfId="0" applyFont="1" applyBorder="1"/>
    <xf numFmtId="42" fontId="2" fillId="0" borderId="41" xfId="0" applyNumberFormat="1" applyFont="1" applyBorder="1"/>
    <xf numFmtId="41" fontId="2" fillId="0" borderId="42" xfId="0" applyNumberFormat="1" applyFont="1" applyBorder="1"/>
    <xf numFmtId="41" fontId="2" fillId="0" borderId="43" xfId="0" applyNumberFormat="1" applyFont="1" applyBorder="1"/>
    <xf numFmtId="41" fontId="2" fillId="0" borderId="44" xfId="0" applyNumberFormat="1" applyFont="1" applyBorder="1"/>
    <xf numFmtId="42" fontId="2" fillId="0" borderId="43" xfId="0" applyNumberFormat="1" applyFont="1" applyBorder="1"/>
    <xf numFmtId="41" fontId="4" fillId="0" borderId="41" xfId="0" applyNumberFormat="1" applyFont="1" applyBorder="1"/>
    <xf numFmtId="41" fontId="4" fillId="0" borderId="45" xfId="0" applyNumberFormat="1" applyFont="1" applyBorder="1"/>
    <xf numFmtId="41" fontId="2" fillId="0" borderId="41" xfId="0" applyNumberFormat="1" applyFont="1" applyBorder="1"/>
    <xf numFmtId="164" fontId="4" fillId="0" borderId="43" xfId="0" applyNumberFormat="1" applyFont="1" applyBorder="1"/>
    <xf numFmtId="164" fontId="4" fillId="0" borderId="46" xfId="0" applyNumberFormat="1" applyFont="1" applyBorder="1"/>
    <xf numFmtId="42" fontId="2" fillId="0" borderId="0" xfId="0" applyNumberFormat="1" applyFont="1"/>
    <xf numFmtId="41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A92-0970-4165-BC8C-38CCB52E20EC}">
  <dimension ref="A2:R83"/>
  <sheetViews>
    <sheetView tabSelected="1" workbookViewId="0"/>
  </sheetViews>
  <sheetFormatPr defaultRowHeight="14.25" x14ac:dyDescent="0.2"/>
  <cols>
    <col min="2" max="2" width="41.875" bestFit="1" customWidth="1"/>
    <col min="3" max="3" width="1.875" customWidth="1"/>
    <col min="4" max="4" width="12.25" bestFit="1" customWidth="1"/>
    <col min="6" max="6" width="14.625" bestFit="1" customWidth="1"/>
    <col min="7" max="7" width="1.875" customWidth="1"/>
    <col min="9" max="9" width="14.625" bestFit="1" customWidth="1"/>
    <col min="10" max="10" width="11.25" bestFit="1" customWidth="1"/>
    <col min="12" max="12" width="1.875" customWidth="1"/>
    <col min="15" max="16" width="14" bestFit="1" customWidth="1"/>
    <col min="17" max="17" width="11.25" bestFit="1" customWidth="1"/>
  </cols>
  <sheetData>
    <row r="2" spans="1:18" x14ac:dyDescent="0.2">
      <c r="A2" s="1"/>
      <c r="B2" s="2" t="s">
        <v>0</v>
      </c>
      <c r="C2" s="2"/>
      <c r="D2" s="3"/>
      <c r="E2" s="3"/>
      <c r="F2" s="4"/>
      <c r="G2" s="5"/>
      <c r="H2" s="5"/>
      <c r="I2" s="6"/>
      <c r="J2" s="7"/>
      <c r="K2" s="8"/>
      <c r="L2" s="5"/>
      <c r="M2" s="5"/>
      <c r="N2" s="5"/>
      <c r="O2" s="7"/>
      <c r="P2" s="7"/>
      <c r="Q2" s="7"/>
      <c r="R2" s="1"/>
    </row>
    <row r="3" spans="1:18" x14ac:dyDescent="0.2">
      <c r="A3" s="1"/>
      <c r="B3" s="2" t="s">
        <v>1</v>
      </c>
      <c r="C3" s="2"/>
      <c r="D3" s="3"/>
      <c r="E3" s="3"/>
      <c r="F3" s="4"/>
      <c r="G3" s="5"/>
      <c r="H3" s="5"/>
      <c r="I3" s="6"/>
      <c r="J3" s="7"/>
      <c r="K3" s="8"/>
      <c r="L3" s="5"/>
      <c r="M3" s="5"/>
      <c r="N3" s="5"/>
      <c r="O3" s="7"/>
      <c r="P3" s="7"/>
      <c r="Q3" s="7"/>
      <c r="R3" s="1"/>
    </row>
    <row r="4" spans="1:18" ht="15" thickBot="1" x14ac:dyDescent="0.25">
      <c r="A4" s="1"/>
      <c r="B4" s="9"/>
      <c r="C4" s="9"/>
      <c r="D4" s="9"/>
      <c r="E4" s="9"/>
      <c r="F4" s="9"/>
      <c r="G4" s="9"/>
      <c r="H4" s="9"/>
      <c r="I4" s="9"/>
      <c r="J4" s="10"/>
      <c r="K4" s="10"/>
      <c r="L4" s="9"/>
      <c r="M4" s="9"/>
      <c r="N4" s="9"/>
      <c r="O4" s="11"/>
      <c r="P4" s="11"/>
      <c r="Q4" s="11"/>
      <c r="R4" s="9"/>
    </row>
    <row r="5" spans="1:18" ht="15" thickTop="1" x14ac:dyDescent="0.2">
      <c r="A5" s="1"/>
      <c r="B5" s="12" t="s">
        <v>2</v>
      </c>
      <c r="C5" s="13"/>
      <c r="D5" s="14" t="s">
        <v>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9"/>
    </row>
    <row r="6" spans="1:18" ht="15" thickBot="1" x14ac:dyDescent="0.25">
      <c r="A6" s="1"/>
      <c r="B6" s="17"/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  <c r="R6" s="9"/>
    </row>
    <row r="7" spans="1:18" x14ac:dyDescent="0.2">
      <c r="A7" s="1"/>
      <c r="B7" s="17"/>
      <c r="C7" s="18"/>
      <c r="D7" s="22" t="s">
        <v>4</v>
      </c>
      <c r="E7" s="22"/>
      <c r="F7" s="22"/>
      <c r="G7" s="22"/>
      <c r="H7" s="22" t="s">
        <v>5</v>
      </c>
      <c r="I7" s="22"/>
      <c r="J7" s="22"/>
      <c r="K7" s="22"/>
      <c r="L7" s="22" t="s">
        <v>6</v>
      </c>
      <c r="M7" s="22"/>
      <c r="N7" s="22"/>
      <c r="O7" s="22"/>
      <c r="P7" s="22"/>
      <c r="Q7" s="23"/>
      <c r="R7" s="9"/>
    </row>
    <row r="8" spans="1:18" x14ac:dyDescent="0.2">
      <c r="A8" s="1"/>
      <c r="B8" s="17"/>
      <c r="C8" s="1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9"/>
    </row>
    <row r="9" spans="1:18" ht="15" thickBot="1" x14ac:dyDescent="0.25">
      <c r="A9" s="1"/>
      <c r="B9" s="17"/>
      <c r="C9" s="1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9"/>
    </row>
    <row r="10" spans="1:18" x14ac:dyDescent="0.2">
      <c r="A10" s="1"/>
      <c r="B10" s="17"/>
      <c r="C10" s="28"/>
      <c r="D10" s="29" t="s">
        <v>7</v>
      </c>
      <c r="E10" s="30" t="s">
        <v>8</v>
      </c>
      <c r="F10" s="31" t="s">
        <v>9</v>
      </c>
      <c r="G10" s="32"/>
      <c r="H10" s="33" t="s">
        <v>8</v>
      </c>
      <c r="I10" s="34" t="s">
        <v>9</v>
      </c>
      <c r="J10" s="35" t="s">
        <v>10</v>
      </c>
      <c r="K10" s="36" t="s">
        <v>11</v>
      </c>
      <c r="L10" s="20" t="s">
        <v>7</v>
      </c>
      <c r="M10" s="37"/>
      <c r="N10" s="38" t="s">
        <v>8</v>
      </c>
      <c r="O10" s="39" t="s">
        <v>9</v>
      </c>
      <c r="P10" s="40" t="s">
        <v>10</v>
      </c>
      <c r="Q10" s="41"/>
      <c r="R10" s="9"/>
    </row>
    <row r="11" spans="1:18" x14ac:dyDescent="0.2">
      <c r="A11" s="1"/>
      <c r="B11" s="17"/>
      <c r="C11" s="28"/>
      <c r="D11" s="42"/>
      <c r="E11" s="43"/>
      <c r="F11" s="44"/>
      <c r="G11" s="40"/>
      <c r="H11" s="19"/>
      <c r="I11" s="45"/>
      <c r="J11" s="46"/>
      <c r="K11" s="47"/>
      <c r="L11" s="20"/>
      <c r="M11" s="37"/>
      <c r="N11" s="38"/>
      <c r="O11" s="39"/>
      <c r="P11" s="48"/>
      <c r="Q11" s="49"/>
      <c r="R11" s="9"/>
    </row>
    <row r="12" spans="1:18" x14ac:dyDescent="0.2">
      <c r="A12" s="1"/>
      <c r="B12" s="17"/>
      <c r="C12" s="28"/>
      <c r="D12" s="42"/>
      <c r="E12" s="43"/>
      <c r="F12" s="44"/>
      <c r="G12" s="40"/>
      <c r="H12" s="19"/>
      <c r="I12" s="45"/>
      <c r="J12" s="46"/>
      <c r="K12" s="47"/>
      <c r="L12" s="20"/>
      <c r="M12" s="37"/>
      <c r="N12" s="38"/>
      <c r="O12" s="39"/>
      <c r="P12" s="50" t="s">
        <v>12</v>
      </c>
      <c r="Q12" s="51" t="s">
        <v>13</v>
      </c>
      <c r="R12" s="9"/>
    </row>
    <row r="13" spans="1:18" ht="15" thickBot="1" x14ac:dyDescent="0.25">
      <c r="A13" s="1"/>
      <c r="B13" s="52"/>
      <c r="C13" s="53"/>
      <c r="D13" s="54"/>
      <c r="E13" s="55"/>
      <c r="F13" s="56"/>
      <c r="G13" s="57"/>
      <c r="H13" s="58"/>
      <c r="I13" s="59"/>
      <c r="J13" s="60"/>
      <c r="K13" s="61"/>
      <c r="L13" s="62"/>
      <c r="M13" s="63"/>
      <c r="N13" s="64"/>
      <c r="O13" s="65"/>
      <c r="P13" s="66"/>
      <c r="Q13" s="67"/>
      <c r="R13" s="9"/>
    </row>
    <row r="14" spans="1:18" x14ac:dyDescent="0.2">
      <c r="A14" s="1"/>
      <c r="B14" s="68"/>
      <c r="C14" s="69"/>
      <c r="D14" s="70"/>
      <c r="E14" s="71"/>
      <c r="F14" s="72"/>
      <c r="G14" s="73"/>
      <c r="H14" s="74"/>
      <c r="I14" s="75"/>
      <c r="J14" s="76"/>
      <c r="K14" s="77"/>
      <c r="L14" s="73"/>
      <c r="M14" s="78"/>
      <c r="N14" s="71"/>
      <c r="O14" s="79"/>
      <c r="P14" s="79"/>
      <c r="Q14" s="80"/>
      <c r="R14" s="5"/>
    </row>
    <row r="15" spans="1:18" x14ac:dyDescent="0.2">
      <c r="A15" s="2">
        <v>1</v>
      </c>
      <c r="B15" s="81" t="s">
        <v>14</v>
      </c>
      <c r="C15" s="69"/>
      <c r="D15" s="82">
        <v>921</v>
      </c>
      <c r="E15" s="83">
        <v>1445</v>
      </c>
      <c r="F15" s="84">
        <v>278273000</v>
      </c>
      <c r="G15" s="85"/>
      <c r="H15" s="86">
        <v>917</v>
      </c>
      <c r="I15" s="87">
        <v>209889000</v>
      </c>
      <c r="J15" s="88">
        <f>(I15/H15)</f>
        <v>228886.58669574701</v>
      </c>
      <c r="K15" s="89"/>
      <c r="L15" s="85"/>
      <c r="M15" s="85">
        <v>4</v>
      </c>
      <c r="N15" s="83">
        <v>528</v>
      </c>
      <c r="O15" s="90">
        <v>68384000</v>
      </c>
      <c r="P15" s="90">
        <f>(O15/M15)</f>
        <v>17096000</v>
      </c>
      <c r="Q15" s="91">
        <f>(O15/N15)</f>
        <v>129515.15151515152</v>
      </c>
      <c r="R15" s="2"/>
    </row>
    <row r="16" spans="1:18" x14ac:dyDescent="0.2">
      <c r="A16" s="1">
        <v>2</v>
      </c>
      <c r="B16" s="92"/>
      <c r="C16" s="73"/>
      <c r="D16" s="93"/>
      <c r="E16" s="94"/>
      <c r="F16" s="72"/>
      <c r="G16" s="78"/>
      <c r="H16" s="95"/>
      <c r="I16" s="96"/>
      <c r="J16" s="76"/>
      <c r="K16" s="97"/>
      <c r="L16" s="78"/>
      <c r="M16" s="78"/>
      <c r="N16" s="94"/>
      <c r="O16" s="98"/>
      <c r="P16" s="98"/>
      <c r="Q16" s="80"/>
      <c r="R16" s="1"/>
    </row>
    <row r="17" spans="1:18" x14ac:dyDescent="0.2">
      <c r="A17" s="2">
        <v>3</v>
      </c>
      <c r="B17" s="99" t="s">
        <v>15</v>
      </c>
      <c r="C17" s="69"/>
      <c r="D17" s="82">
        <f>(D19+D23)</f>
        <v>876</v>
      </c>
      <c r="E17" s="83">
        <f>(E19+E23)</f>
        <v>1400</v>
      </c>
      <c r="F17" s="84">
        <f>(F19+F23)</f>
        <v>271145658</v>
      </c>
      <c r="G17" s="85"/>
      <c r="H17" s="86">
        <f>(H19+H23)</f>
        <v>872</v>
      </c>
      <c r="I17" s="87">
        <f>(I19+I23)</f>
        <v>202761352</v>
      </c>
      <c r="J17" s="88">
        <f>(I17/H17)</f>
        <v>232524.48623853212</v>
      </c>
      <c r="K17" s="100"/>
      <c r="L17" s="85"/>
      <c r="M17" s="85">
        <f>(M19+M23)</f>
        <v>4</v>
      </c>
      <c r="N17" s="83">
        <f>(N19+N23)</f>
        <v>528</v>
      </c>
      <c r="O17" s="90">
        <f>(O19+O23)</f>
        <v>68384306</v>
      </c>
      <c r="P17" s="90">
        <f>(O17/M17)</f>
        <v>17096076.5</v>
      </c>
      <c r="Q17" s="91">
        <f>(O17/N17)</f>
        <v>129515.73106060606</v>
      </c>
      <c r="R17" s="2"/>
    </row>
    <row r="18" spans="1:18" x14ac:dyDescent="0.2">
      <c r="A18" s="1">
        <v>4</v>
      </c>
      <c r="B18" s="92"/>
      <c r="C18" s="73"/>
      <c r="D18" s="93"/>
      <c r="E18" s="94"/>
      <c r="F18" s="72"/>
      <c r="G18" s="78"/>
      <c r="H18" s="95"/>
      <c r="I18" s="96"/>
      <c r="J18" s="76"/>
      <c r="K18" s="97"/>
      <c r="L18" s="78"/>
      <c r="M18" s="78"/>
      <c r="N18" s="94"/>
      <c r="O18" s="98"/>
      <c r="P18" s="98"/>
      <c r="Q18" s="80"/>
      <c r="R18" s="1"/>
    </row>
    <row r="19" spans="1:18" x14ac:dyDescent="0.2">
      <c r="A19" s="2">
        <v>5</v>
      </c>
      <c r="B19" s="92" t="s">
        <v>16</v>
      </c>
      <c r="C19" s="69"/>
      <c r="D19" s="82">
        <f>(D20+D21+D22)</f>
        <v>850</v>
      </c>
      <c r="E19" s="83">
        <f>(E20+E21+E22)</f>
        <v>1342</v>
      </c>
      <c r="F19" s="84">
        <f>(F20+F21+F22)</f>
        <v>262570330</v>
      </c>
      <c r="G19" s="85"/>
      <c r="H19" s="86">
        <f>(H20+H21+H22)</f>
        <v>847</v>
      </c>
      <c r="I19" s="87">
        <f>(I20+I21+I22)</f>
        <v>195186024</v>
      </c>
      <c r="J19" s="88">
        <f t="shared" ref="J19:J33" si="0">(I19/H19)</f>
        <v>230443.94805194804</v>
      </c>
      <c r="K19" s="100"/>
      <c r="L19" s="85"/>
      <c r="M19" s="85">
        <f>(M20+M21+M22)</f>
        <v>3</v>
      </c>
      <c r="N19" s="83">
        <f>(N20+N21+N22)</f>
        <v>495</v>
      </c>
      <c r="O19" s="90">
        <f>(O20+O21+O22)</f>
        <v>67384306</v>
      </c>
      <c r="P19" s="90">
        <f t="shared" ref="P19:P21" si="1">(O19/M19)</f>
        <v>22461435.333333332</v>
      </c>
      <c r="Q19" s="91">
        <f t="shared" ref="Q19:Q21" si="2">(O19/N19)</f>
        <v>136129.91111111111</v>
      </c>
      <c r="R19" s="2"/>
    </row>
    <row r="20" spans="1:18" x14ac:dyDescent="0.2">
      <c r="A20" s="1">
        <v>6</v>
      </c>
      <c r="B20" s="101" t="s">
        <v>17</v>
      </c>
      <c r="C20" s="73"/>
      <c r="D20" s="93">
        <f>(D28+D29+D37+D38)</f>
        <v>427</v>
      </c>
      <c r="E20" s="94">
        <f>(E28+E29+E37+E38)</f>
        <v>863</v>
      </c>
      <c r="F20" s="72">
        <f>(F28+F29+F37+F38)</f>
        <v>148448185</v>
      </c>
      <c r="G20" s="78"/>
      <c r="H20" s="95">
        <f>(H28+H29+H37+H38)</f>
        <v>426</v>
      </c>
      <c r="I20" s="96">
        <f>(I28+I29+I37+I38)</f>
        <v>88448185</v>
      </c>
      <c r="J20" s="102">
        <f t="shared" si="0"/>
        <v>207624.84741784038</v>
      </c>
      <c r="K20" s="97"/>
      <c r="L20" s="78"/>
      <c r="M20" s="78">
        <f>(M28+M29+M37+M38)</f>
        <v>1</v>
      </c>
      <c r="N20" s="94">
        <f>(N28+N29+N37+N38)</f>
        <v>437</v>
      </c>
      <c r="O20" s="98">
        <f>(O28+O29+O37+O38)</f>
        <v>60000000</v>
      </c>
      <c r="P20" s="98">
        <f t="shared" si="1"/>
        <v>60000000</v>
      </c>
      <c r="Q20" s="80">
        <f t="shared" si="2"/>
        <v>137299.77116704805</v>
      </c>
      <c r="R20" s="1"/>
    </row>
    <row r="21" spans="1:18" x14ac:dyDescent="0.2">
      <c r="A21" s="1">
        <v>7</v>
      </c>
      <c r="B21" s="101" t="s">
        <v>18</v>
      </c>
      <c r="C21" s="73"/>
      <c r="D21" s="93">
        <f>(D30+D31+D32+D36+D41+D42+D43+D56+D60)</f>
        <v>392</v>
      </c>
      <c r="E21" s="94">
        <f>(E30+E31+E32+E36+E41+E42+E43+E56+E60)</f>
        <v>448</v>
      </c>
      <c r="F21" s="72">
        <f>(F30+F31+F32+F36+F41+F42+F43+F56+F60)</f>
        <v>109291490</v>
      </c>
      <c r="G21" s="78"/>
      <c r="H21" s="95">
        <f>(H30+H31+H32+H36+H41+H42+H43+H56+H60)</f>
        <v>390</v>
      </c>
      <c r="I21" s="96">
        <f>(I30+I31+I32+I36+I41+I42+I43+I56+I60)</f>
        <v>101907184</v>
      </c>
      <c r="J21" s="102">
        <f t="shared" si="0"/>
        <v>261300.47179487179</v>
      </c>
      <c r="K21" s="97"/>
      <c r="L21" s="78"/>
      <c r="M21" s="78">
        <f>(M30+M31+M32+M36+M41+M42+M43+M56+M60)</f>
        <v>2</v>
      </c>
      <c r="N21" s="94">
        <f>(N30+N31+N32+N36+N41+N42+N43+N56+N60)</f>
        <v>58</v>
      </c>
      <c r="O21" s="98">
        <f>(O30+O31+O32+O36+O41+O42+O43+O56+O60)</f>
        <v>7384306</v>
      </c>
      <c r="P21" s="98">
        <f t="shared" si="1"/>
        <v>3692153</v>
      </c>
      <c r="Q21" s="80">
        <f t="shared" si="2"/>
        <v>127315.62068965517</v>
      </c>
      <c r="R21" s="1"/>
    </row>
    <row r="22" spans="1:18" x14ac:dyDescent="0.2">
      <c r="A22" s="1">
        <v>8</v>
      </c>
      <c r="B22" s="101" t="s">
        <v>19</v>
      </c>
      <c r="C22" s="73"/>
      <c r="D22" s="93">
        <f>(D50+D67)</f>
        <v>31</v>
      </c>
      <c r="E22" s="94">
        <f>(E50+E67)</f>
        <v>31</v>
      </c>
      <c r="F22" s="72">
        <f>(F50+F67)</f>
        <v>4830655</v>
      </c>
      <c r="G22" s="78"/>
      <c r="H22" s="95">
        <f>(H50+H67)</f>
        <v>31</v>
      </c>
      <c r="I22" s="96">
        <f>(I50+I67)</f>
        <v>4830655</v>
      </c>
      <c r="J22" s="102">
        <f t="shared" si="0"/>
        <v>155827.5806451613</v>
      </c>
      <c r="K22" s="97"/>
      <c r="L22" s="78"/>
      <c r="M22" s="78">
        <f>(M50+M67)</f>
        <v>0</v>
      </c>
      <c r="N22" s="94">
        <f>(N50+N67)</f>
        <v>0</v>
      </c>
      <c r="O22" s="98">
        <f>(O50+O67)</f>
        <v>0</v>
      </c>
      <c r="P22" s="98"/>
      <c r="Q22" s="80"/>
      <c r="R22" s="1"/>
    </row>
    <row r="23" spans="1:18" x14ac:dyDescent="0.2">
      <c r="A23" s="2">
        <v>9</v>
      </c>
      <c r="B23" s="103" t="s">
        <v>20</v>
      </c>
      <c r="C23" s="69"/>
      <c r="D23" s="82">
        <f>(D24+D25)</f>
        <v>26</v>
      </c>
      <c r="E23" s="83">
        <f>(E24+E25)</f>
        <v>58</v>
      </c>
      <c r="F23" s="84">
        <f>(F24+F25)</f>
        <v>8575328</v>
      </c>
      <c r="G23" s="85"/>
      <c r="H23" s="86">
        <f>(H24+H25)</f>
        <v>25</v>
      </c>
      <c r="I23" s="87">
        <f>(I24+I25)</f>
        <v>7575328</v>
      </c>
      <c r="J23" s="88">
        <f t="shared" si="0"/>
        <v>303013.12</v>
      </c>
      <c r="K23" s="100"/>
      <c r="L23" s="85"/>
      <c r="M23" s="85">
        <f>(M24+M25)</f>
        <v>1</v>
      </c>
      <c r="N23" s="83">
        <f>(N24+N25)</f>
        <v>33</v>
      </c>
      <c r="O23" s="90">
        <f>(O24+O25)</f>
        <v>1000000</v>
      </c>
      <c r="P23" s="90">
        <f t="shared" ref="P23:P24" si="3">(O23/M23)</f>
        <v>1000000</v>
      </c>
      <c r="Q23" s="91">
        <f t="shared" ref="Q23:Q24" si="4">(O23/N23)</f>
        <v>30303.030303030304</v>
      </c>
      <c r="R23" s="2"/>
    </row>
    <row r="24" spans="1:18" x14ac:dyDescent="0.2">
      <c r="A24" s="1">
        <v>10</v>
      </c>
      <c r="B24" s="101" t="s">
        <v>21</v>
      </c>
      <c r="C24" s="73"/>
      <c r="D24" s="93">
        <f>(D33)</f>
        <v>9</v>
      </c>
      <c r="E24" s="94">
        <f>(E33)</f>
        <v>41</v>
      </c>
      <c r="F24" s="72">
        <f>(F33)</f>
        <v>2458000</v>
      </c>
      <c r="G24" s="78"/>
      <c r="H24" s="95">
        <f>(H33)</f>
        <v>8</v>
      </c>
      <c r="I24" s="96">
        <f>(I33)</f>
        <v>1458000</v>
      </c>
      <c r="J24" s="102">
        <f t="shared" si="0"/>
        <v>182250</v>
      </c>
      <c r="K24" s="97"/>
      <c r="L24" s="78"/>
      <c r="M24" s="78">
        <f>(M33)</f>
        <v>1</v>
      </c>
      <c r="N24" s="94">
        <f>(N33)</f>
        <v>33</v>
      </c>
      <c r="O24" s="98">
        <f>(O33)</f>
        <v>1000000</v>
      </c>
      <c r="P24" s="98">
        <f t="shared" si="3"/>
        <v>1000000</v>
      </c>
      <c r="Q24" s="80">
        <f t="shared" si="4"/>
        <v>30303.030303030304</v>
      </c>
      <c r="R24" s="1"/>
    </row>
    <row r="25" spans="1:18" x14ac:dyDescent="0.2">
      <c r="A25" s="1">
        <v>11</v>
      </c>
      <c r="B25" s="101" t="s">
        <v>22</v>
      </c>
      <c r="C25" s="73"/>
      <c r="D25" s="93">
        <f>(D49+D58+D62+D66+D69)</f>
        <v>17</v>
      </c>
      <c r="E25" s="94">
        <f>(E49+E58+E62+E66+E69)</f>
        <v>17</v>
      </c>
      <c r="F25" s="72">
        <f>(F49+F58+F62+F66+F69)</f>
        <v>6117328</v>
      </c>
      <c r="G25" s="73"/>
      <c r="H25" s="95">
        <f>(H49+H58+H62+H66+H69)</f>
        <v>17</v>
      </c>
      <c r="I25" s="96">
        <f>(I49+I58+I62+I66+I69)</f>
        <v>6117328</v>
      </c>
      <c r="J25" s="102">
        <f t="shared" si="0"/>
        <v>359842.82352941175</v>
      </c>
      <c r="K25" s="104"/>
      <c r="L25" s="73"/>
      <c r="M25" s="78">
        <f>(M49+M58+M62+M66+M69)</f>
        <v>0</v>
      </c>
      <c r="N25" s="94">
        <f>(N49+N58+N62+N66+N69)</f>
        <v>0</v>
      </c>
      <c r="O25" s="98">
        <f>(O49+O58+O62+O66+O69)</f>
        <v>0</v>
      </c>
      <c r="P25" s="98"/>
      <c r="Q25" s="80"/>
      <c r="R25" s="1"/>
    </row>
    <row r="26" spans="1:18" x14ac:dyDescent="0.2">
      <c r="A26" s="1">
        <v>12</v>
      </c>
      <c r="B26" s="103"/>
      <c r="C26" s="73"/>
      <c r="D26" s="105"/>
      <c r="E26" s="106"/>
      <c r="F26" s="72"/>
      <c r="G26" s="73"/>
      <c r="H26" s="107"/>
      <c r="I26" s="96"/>
      <c r="J26" s="76"/>
      <c r="K26" s="104"/>
      <c r="L26" s="73"/>
      <c r="M26" s="73"/>
      <c r="N26" s="106"/>
      <c r="O26" s="98"/>
      <c r="P26" s="98"/>
      <c r="Q26" s="80"/>
      <c r="R26" s="1"/>
    </row>
    <row r="27" spans="1:18" x14ac:dyDescent="0.2">
      <c r="A27" s="2">
        <v>14</v>
      </c>
      <c r="B27" s="99" t="s">
        <v>23</v>
      </c>
      <c r="C27" s="85"/>
      <c r="D27" s="93">
        <f>SUM(D28:D33)</f>
        <v>334</v>
      </c>
      <c r="E27" s="94">
        <f>SUM(E28:E33)</f>
        <v>802</v>
      </c>
      <c r="F27" s="78">
        <f>SUM(F28:F33)</f>
        <v>125644163</v>
      </c>
      <c r="G27" s="78"/>
      <c r="H27" s="95">
        <f>SUM(H28:H33)</f>
        <v>332</v>
      </c>
      <c r="I27" s="94">
        <f>SUM(I28:I33)</f>
        <v>64644163</v>
      </c>
      <c r="J27" s="102">
        <f t="shared" si="0"/>
        <v>194711.3343373494</v>
      </c>
      <c r="K27" s="108"/>
      <c r="L27" s="69"/>
      <c r="M27" s="78">
        <f>SUM(M28:M33)</f>
        <v>2</v>
      </c>
      <c r="N27" s="94">
        <f>SUM(N28:N33)</f>
        <v>470</v>
      </c>
      <c r="O27" s="98">
        <f>SUM(O28:O33)</f>
        <v>61000000</v>
      </c>
      <c r="P27" s="98">
        <f t="shared" ref="P27" si="5">(O27/M27)</f>
        <v>30500000</v>
      </c>
      <c r="Q27" s="80">
        <f t="shared" ref="Q27" si="6">(O27/N27)</f>
        <v>129787.23404255319</v>
      </c>
      <c r="R27" s="2"/>
    </row>
    <row r="28" spans="1:18" x14ac:dyDescent="0.2">
      <c r="A28" s="1">
        <v>15</v>
      </c>
      <c r="B28" s="109" t="s">
        <v>24</v>
      </c>
      <c r="C28" s="78"/>
      <c r="D28" s="93">
        <v>171</v>
      </c>
      <c r="E28" s="94">
        <v>171</v>
      </c>
      <c r="F28" s="78">
        <v>28264463</v>
      </c>
      <c r="G28" s="78"/>
      <c r="H28" s="95">
        <v>171</v>
      </c>
      <c r="I28" s="94">
        <v>28264463</v>
      </c>
      <c r="J28" s="102">
        <f t="shared" si="0"/>
        <v>165289.25730994152</v>
      </c>
      <c r="K28" s="110">
        <v>17</v>
      </c>
      <c r="L28" s="78"/>
      <c r="M28" s="78">
        <v>0</v>
      </c>
      <c r="N28" s="94">
        <v>0</v>
      </c>
      <c r="O28" s="98">
        <v>0</v>
      </c>
      <c r="P28" s="98"/>
      <c r="Q28" s="80"/>
      <c r="R28" s="1"/>
    </row>
    <row r="29" spans="1:18" x14ac:dyDescent="0.2">
      <c r="A29" s="1">
        <v>16</v>
      </c>
      <c r="B29" s="109" t="s">
        <v>25</v>
      </c>
      <c r="C29" s="78"/>
      <c r="D29" s="93">
        <v>37</v>
      </c>
      <c r="E29" s="94">
        <v>473</v>
      </c>
      <c r="F29" s="78">
        <v>68110000</v>
      </c>
      <c r="G29" s="78"/>
      <c r="H29" s="95">
        <v>36</v>
      </c>
      <c r="I29" s="94">
        <v>8110000</v>
      </c>
      <c r="J29" s="102">
        <f t="shared" si="0"/>
        <v>225277.77777777778</v>
      </c>
      <c r="K29" s="110">
        <v>11</v>
      </c>
      <c r="L29" s="78"/>
      <c r="M29" s="78">
        <v>1</v>
      </c>
      <c r="N29" s="94">
        <v>437</v>
      </c>
      <c r="O29" s="98">
        <v>60000000</v>
      </c>
      <c r="P29" s="98">
        <f t="shared" ref="P29" si="7">(O29/M29)</f>
        <v>60000000</v>
      </c>
      <c r="Q29" s="80">
        <f t="shared" ref="Q29" si="8">(O29/N29)</f>
        <v>137299.77116704805</v>
      </c>
      <c r="R29" s="1"/>
    </row>
    <row r="30" spans="1:18" x14ac:dyDescent="0.2">
      <c r="A30" s="1">
        <v>17</v>
      </c>
      <c r="B30" s="109" t="s">
        <v>26</v>
      </c>
      <c r="C30" s="78"/>
      <c r="D30" s="93">
        <v>22</v>
      </c>
      <c r="E30" s="94">
        <v>22</v>
      </c>
      <c r="F30" s="78">
        <v>5119375</v>
      </c>
      <c r="G30" s="78"/>
      <c r="H30" s="95">
        <v>22</v>
      </c>
      <c r="I30" s="94">
        <v>5119375</v>
      </c>
      <c r="J30" s="102">
        <f t="shared" si="0"/>
        <v>232698.86363636365</v>
      </c>
      <c r="K30" s="110">
        <v>8</v>
      </c>
      <c r="L30" s="78"/>
      <c r="M30" s="78">
        <v>0</v>
      </c>
      <c r="N30" s="94">
        <v>0</v>
      </c>
      <c r="O30" s="98">
        <v>0</v>
      </c>
      <c r="P30" s="98"/>
      <c r="Q30" s="80"/>
      <c r="R30" s="1"/>
    </row>
    <row r="31" spans="1:18" x14ac:dyDescent="0.2">
      <c r="A31" s="1">
        <v>18</v>
      </c>
      <c r="B31" s="109" t="s">
        <v>27</v>
      </c>
      <c r="C31" s="78"/>
      <c r="D31" s="93">
        <v>47</v>
      </c>
      <c r="E31" s="94">
        <v>47</v>
      </c>
      <c r="F31" s="78">
        <v>10573695</v>
      </c>
      <c r="G31" s="78"/>
      <c r="H31" s="95">
        <v>47</v>
      </c>
      <c r="I31" s="94">
        <v>10573695</v>
      </c>
      <c r="J31" s="102">
        <f t="shared" si="0"/>
        <v>224972.2340425532</v>
      </c>
      <c r="K31" s="110">
        <v>12</v>
      </c>
      <c r="L31" s="78"/>
      <c r="M31" s="78">
        <v>0</v>
      </c>
      <c r="N31" s="94">
        <v>0</v>
      </c>
      <c r="O31" s="98">
        <v>0</v>
      </c>
      <c r="P31" s="98"/>
      <c r="Q31" s="80"/>
      <c r="R31" s="1"/>
    </row>
    <row r="32" spans="1:18" x14ac:dyDescent="0.2">
      <c r="A32" s="1">
        <v>19</v>
      </c>
      <c r="B32" s="109" t="s">
        <v>28</v>
      </c>
      <c r="C32" s="78"/>
      <c r="D32" s="93">
        <v>48</v>
      </c>
      <c r="E32" s="94">
        <v>48</v>
      </c>
      <c r="F32" s="78">
        <v>11118630</v>
      </c>
      <c r="G32" s="78"/>
      <c r="H32" s="95">
        <v>48</v>
      </c>
      <c r="I32" s="94">
        <v>11118630</v>
      </c>
      <c r="J32" s="102">
        <f t="shared" si="0"/>
        <v>231638.125</v>
      </c>
      <c r="K32" s="110">
        <v>9</v>
      </c>
      <c r="L32" s="78"/>
      <c r="M32" s="78">
        <v>0</v>
      </c>
      <c r="N32" s="94">
        <v>0</v>
      </c>
      <c r="O32" s="98">
        <v>0</v>
      </c>
      <c r="P32" s="98"/>
      <c r="Q32" s="80"/>
      <c r="R32" s="1"/>
    </row>
    <row r="33" spans="1:18" x14ac:dyDescent="0.2">
      <c r="A33" s="1">
        <v>20</v>
      </c>
      <c r="B33" s="109" t="s">
        <v>29</v>
      </c>
      <c r="C33" s="78"/>
      <c r="D33" s="93">
        <v>9</v>
      </c>
      <c r="E33" s="94">
        <v>41</v>
      </c>
      <c r="F33" s="78">
        <v>2458000</v>
      </c>
      <c r="G33" s="78"/>
      <c r="H33" s="95">
        <v>8</v>
      </c>
      <c r="I33" s="94">
        <v>1458000</v>
      </c>
      <c r="J33" s="102">
        <f t="shared" si="0"/>
        <v>182250</v>
      </c>
      <c r="K33" s="110">
        <v>15</v>
      </c>
      <c r="L33" s="78"/>
      <c r="M33" s="78">
        <v>1</v>
      </c>
      <c r="N33" s="94">
        <v>33</v>
      </c>
      <c r="O33" s="98">
        <v>1000000</v>
      </c>
      <c r="P33" s="98">
        <f t="shared" ref="P33" si="9">(O33/M33)</f>
        <v>1000000</v>
      </c>
      <c r="Q33" s="80">
        <f t="shared" ref="Q33" si="10">(O33/N33)</f>
        <v>30303.030303030304</v>
      </c>
      <c r="R33" s="1"/>
    </row>
    <row r="34" spans="1:18" x14ac:dyDescent="0.2">
      <c r="A34" s="1">
        <v>21</v>
      </c>
      <c r="B34" s="68"/>
      <c r="C34" s="78"/>
      <c r="D34" s="105"/>
      <c r="E34" s="106"/>
      <c r="F34" s="73"/>
      <c r="G34" s="73"/>
      <c r="H34" s="107"/>
      <c r="I34" s="106"/>
      <c r="J34" s="111"/>
      <c r="K34" s="112"/>
      <c r="L34" s="78"/>
      <c r="M34" s="78"/>
      <c r="N34" s="94"/>
      <c r="O34" s="98"/>
      <c r="P34" s="98"/>
      <c r="Q34" s="80"/>
      <c r="R34" s="1"/>
    </row>
    <row r="35" spans="1:18" x14ac:dyDescent="0.2">
      <c r="A35" s="2">
        <v>22</v>
      </c>
      <c r="B35" s="99" t="s">
        <v>30</v>
      </c>
      <c r="C35" s="85"/>
      <c r="D35" s="93">
        <f>SUM(D36:D38)</f>
        <v>345</v>
      </c>
      <c r="E35" s="94">
        <f>SUM(E36:E38)</f>
        <v>401</v>
      </c>
      <c r="F35" s="78">
        <f>SUM(F36:F38)</f>
        <v>93014593</v>
      </c>
      <c r="G35" s="78"/>
      <c r="H35" s="95">
        <f>SUM(H36:H38)</f>
        <v>343</v>
      </c>
      <c r="I35" s="94">
        <f>SUM(I36:I38)</f>
        <v>85630287</v>
      </c>
      <c r="J35" s="102">
        <f t="shared" ref="J35" si="11">(I35/H35)</f>
        <v>249650.98250728863</v>
      </c>
      <c r="K35" s="112"/>
      <c r="L35" s="78"/>
      <c r="M35" s="78">
        <f>SUM(M36:M38)</f>
        <v>2</v>
      </c>
      <c r="N35" s="94">
        <f>SUM(N36:N38)</f>
        <v>58</v>
      </c>
      <c r="O35" s="98">
        <f>SUM(O36:O38)</f>
        <v>7384306</v>
      </c>
      <c r="P35" s="98">
        <f t="shared" ref="P35:P36" si="12">(O35/M35)</f>
        <v>3692153</v>
      </c>
      <c r="Q35" s="80">
        <f t="shared" ref="Q35:Q36" si="13">(O35/N35)</f>
        <v>127315.62068965517</v>
      </c>
      <c r="R35" s="2"/>
    </row>
    <row r="36" spans="1:18" x14ac:dyDescent="0.2">
      <c r="A36" s="1">
        <v>23</v>
      </c>
      <c r="B36" s="109" t="s">
        <v>31</v>
      </c>
      <c r="C36" s="78"/>
      <c r="D36" s="93">
        <v>126</v>
      </c>
      <c r="E36" s="94">
        <v>182</v>
      </c>
      <c r="F36" s="78">
        <v>40940871</v>
      </c>
      <c r="G36" s="78"/>
      <c r="H36" s="95">
        <v>124</v>
      </c>
      <c r="I36" s="94">
        <v>33556565</v>
      </c>
      <c r="J36" s="102">
        <f>(I36/H36)</f>
        <v>270617.45967741933</v>
      </c>
      <c r="K36" s="110">
        <v>4</v>
      </c>
      <c r="L36" s="78"/>
      <c r="M36" s="78">
        <v>2</v>
      </c>
      <c r="N36" s="94">
        <v>58</v>
      </c>
      <c r="O36" s="98">
        <v>7384306</v>
      </c>
      <c r="P36" s="98">
        <f t="shared" si="12"/>
        <v>3692153</v>
      </c>
      <c r="Q36" s="80">
        <f t="shared" si="13"/>
        <v>127315.62068965517</v>
      </c>
      <c r="R36" s="1"/>
    </row>
    <row r="37" spans="1:18" x14ac:dyDescent="0.2">
      <c r="A37" s="1">
        <v>24</v>
      </c>
      <c r="B37" s="109" t="s">
        <v>32</v>
      </c>
      <c r="C37" s="78"/>
      <c r="D37" s="93">
        <v>51</v>
      </c>
      <c r="E37" s="94">
        <v>51</v>
      </c>
      <c r="F37" s="78">
        <v>12110292</v>
      </c>
      <c r="G37" s="78"/>
      <c r="H37" s="95">
        <v>51</v>
      </c>
      <c r="I37" s="94">
        <v>12110292</v>
      </c>
      <c r="J37" s="102">
        <f>(I37/H37)</f>
        <v>237456.70588235295</v>
      </c>
      <c r="K37" s="110">
        <v>6</v>
      </c>
      <c r="L37" s="78"/>
      <c r="M37" s="78">
        <v>0</v>
      </c>
      <c r="N37" s="94">
        <v>0</v>
      </c>
      <c r="O37" s="98">
        <v>0</v>
      </c>
      <c r="P37" s="98"/>
      <c r="Q37" s="80"/>
      <c r="R37" s="1"/>
    </row>
    <row r="38" spans="1:18" x14ac:dyDescent="0.2">
      <c r="A38" s="1">
        <v>25</v>
      </c>
      <c r="B38" s="109" t="s">
        <v>33</v>
      </c>
      <c r="C38" s="78"/>
      <c r="D38" s="93">
        <v>168</v>
      </c>
      <c r="E38" s="94">
        <v>168</v>
      </c>
      <c r="F38" s="78">
        <v>39963430</v>
      </c>
      <c r="G38" s="78"/>
      <c r="H38" s="95">
        <v>168</v>
      </c>
      <c r="I38" s="94">
        <v>39963430</v>
      </c>
      <c r="J38" s="102">
        <f>(I38/H38)</f>
        <v>237877.55952380953</v>
      </c>
      <c r="K38" s="110">
        <v>5</v>
      </c>
      <c r="L38" s="78"/>
      <c r="M38" s="78">
        <v>0</v>
      </c>
      <c r="N38" s="94">
        <v>0</v>
      </c>
      <c r="O38" s="98">
        <v>0</v>
      </c>
      <c r="P38" s="98"/>
      <c r="Q38" s="80"/>
      <c r="R38" s="1"/>
    </row>
    <row r="39" spans="1:18" x14ac:dyDescent="0.2">
      <c r="A39" s="1">
        <v>26</v>
      </c>
      <c r="B39" s="68"/>
      <c r="C39" s="78"/>
      <c r="D39" s="105"/>
      <c r="E39" s="106"/>
      <c r="F39" s="73"/>
      <c r="G39" s="73"/>
      <c r="H39" s="107"/>
      <c r="I39" s="106"/>
      <c r="J39" s="111"/>
      <c r="K39" s="112"/>
      <c r="L39" s="78"/>
      <c r="M39" s="78"/>
      <c r="N39" s="94"/>
      <c r="O39" s="98"/>
      <c r="P39" s="98"/>
      <c r="Q39" s="80"/>
      <c r="R39" s="1"/>
    </row>
    <row r="40" spans="1:18" x14ac:dyDescent="0.2">
      <c r="A40" s="2">
        <v>27</v>
      </c>
      <c r="B40" s="99" t="s">
        <v>34</v>
      </c>
      <c r="C40" s="85"/>
      <c r="D40" s="93">
        <f>SUM(D41:D43)</f>
        <v>105</v>
      </c>
      <c r="E40" s="94">
        <f>SUM(E41:E43)</f>
        <v>105</v>
      </c>
      <c r="F40" s="78">
        <f>SUM(F41:F43)</f>
        <v>33440480</v>
      </c>
      <c r="G40" s="78"/>
      <c r="H40" s="95">
        <f>SUM(H41:H43)</f>
        <v>105</v>
      </c>
      <c r="I40" s="94">
        <f>SUM(I41:I43)</f>
        <v>33440480</v>
      </c>
      <c r="J40" s="102">
        <f t="shared" ref="J40" si="14">(I40/H40)</f>
        <v>318480.76190476189</v>
      </c>
      <c r="K40" s="112"/>
      <c r="L40" s="78"/>
      <c r="M40" s="78"/>
      <c r="N40" s="94"/>
      <c r="O40" s="98"/>
      <c r="P40" s="90"/>
      <c r="Q40" s="91"/>
      <c r="R40" s="2"/>
    </row>
    <row r="41" spans="1:18" x14ac:dyDescent="0.2">
      <c r="A41" s="1">
        <v>28</v>
      </c>
      <c r="B41" s="109" t="s">
        <v>35</v>
      </c>
      <c r="C41" s="78"/>
      <c r="D41" s="93">
        <v>12</v>
      </c>
      <c r="E41" s="94">
        <v>12</v>
      </c>
      <c r="F41" s="78">
        <v>2849480</v>
      </c>
      <c r="G41" s="78"/>
      <c r="H41" s="95">
        <v>12</v>
      </c>
      <c r="I41" s="94">
        <v>2849480</v>
      </c>
      <c r="J41" s="102">
        <f>(I41/H41)</f>
        <v>237456.66666666666</v>
      </c>
      <c r="K41" s="110">
        <v>6</v>
      </c>
      <c r="L41" s="78"/>
      <c r="M41" s="78">
        <v>0</v>
      </c>
      <c r="N41" s="94">
        <v>0</v>
      </c>
      <c r="O41" s="98">
        <v>0</v>
      </c>
      <c r="P41" s="98"/>
      <c r="Q41" s="80"/>
      <c r="R41" s="1"/>
    </row>
    <row r="42" spans="1:18" x14ac:dyDescent="0.2">
      <c r="A42" s="1">
        <v>29</v>
      </c>
      <c r="B42" s="109" t="s">
        <v>36</v>
      </c>
      <c r="C42" s="78"/>
      <c r="D42" s="93">
        <v>64</v>
      </c>
      <c r="E42" s="94">
        <v>64</v>
      </c>
      <c r="F42" s="78">
        <v>21991000</v>
      </c>
      <c r="G42" s="78"/>
      <c r="H42" s="95">
        <v>64</v>
      </c>
      <c r="I42" s="94">
        <v>21991000</v>
      </c>
      <c r="J42" s="102">
        <f>(I42/H42)</f>
        <v>343609.375</v>
      </c>
      <c r="K42" s="110">
        <v>2</v>
      </c>
      <c r="L42" s="78"/>
      <c r="M42" s="78">
        <v>0</v>
      </c>
      <c r="N42" s="94">
        <v>0</v>
      </c>
      <c r="O42" s="98">
        <v>0</v>
      </c>
      <c r="P42" s="98"/>
      <c r="Q42" s="80"/>
      <c r="R42" s="1"/>
    </row>
    <row r="43" spans="1:18" x14ac:dyDescent="0.2">
      <c r="A43" s="1">
        <v>30</v>
      </c>
      <c r="B43" s="109" t="s">
        <v>37</v>
      </c>
      <c r="C43" s="78"/>
      <c r="D43" s="93">
        <v>29</v>
      </c>
      <c r="E43" s="94">
        <v>29</v>
      </c>
      <c r="F43" s="78">
        <v>8600000</v>
      </c>
      <c r="G43" s="78"/>
      <c r="H43" s="95">
        <v>29</v>
      </c>
      <c r="I43" s="94">
        <v>8600000</v>
      </c>
      <c r="J43" s="102">
        <f>(I43/H43)</f>
        <v>296551.72413793101</v>
      </c>
      <c r="K43" s="110">
        <v>3</v>
      </c>
      <c r="L43" s="78"/>
      <c r="M43" s="78">
        <v>0</v>
      </c>
      <c r="N43" s="94">
        <v>0</v>
      </c>
      <c r="O43" s="98">
        <v>0</v>
      </c>
      <c r="P43" s="98"/>
      <c r="Q43" s="80"/>
      <c r="R43" s="1"/>
    </row>
    <row r="44" spans="1:18" x14ac:dyDescent="0.2">
      <c r="A44" s="1">
        <v>31</v>
      </c>
      <c r="B44" s="109"/>
      <c r="C44" s="78"/>
      <c r="D44" s="105"/>
      <c r="E44" s="106"/>
      <c r="F44" s="73"/>
      <c r="G44" s="73"/>
      <c r="H44" s="107"/>
      <c r="I44" s="106"/>
      <c r="J44" s="111"/>
      <c r="K44" s="112"/>
      <c r="L44" s="78"/>
      <c r="M44" s="78"/>
      <c r="N44" s="94"/>
      <c r="O44" s="98"/>
      <c r="P44" s="98"/>
      <c r="Q44" s="80"/>
      <c r="R44" s="1"/>
    </row>
    <row r="45" spans="1:18" x14ac:dyDescent="0.2">
      <c r="A45" s="1">
        <v>32</v>
      </c>
      <c r="B45" s="99" t="s">
        <v>38</v>
      </c>
      <c r="C45" s="78"/>
      <c r="D45" s="93"/>
      <c r="E45" s="94"/>
      <c r="F45" s="78"/>
      <c r="G45" s="78"/>
      <c r="H45" s="95"/>
      <c r="I45" s="94"/>
      <c r="J45" s="111"/>
      <c r="K45" s="112"/>
      <c r="L45" s="78"/>
      <c r="M45" s="78"/>
      <c r="N45" s="94"/>
      <c r="O45" s="98"/>
      <c r="P45" s="98"/>
      <c r="Q45" s="80"/>
      <c r="R45" s="1"/>
    </row>
    <row r="46" spans="1:18" x14ac:dyDescent="0.2">
      <c r="A46" s="1">
        <v>33</v>
      </c>
      <c r="B46" s="109" t="s">
        <v>39</v>
      </c>
      <c r="C46" s="78"/>
      <c r="D46" s="93"/>
      <c r="E46" s="94"/>
      <c r="F46" s="78"/>
      <c r="G46" s="78"/>
      <c r="H46" s="95"/>
      <c r="I46" s="94"/>
      <c r="J46" s="111"/>
      <c r="K46" s="112"/>
      <c r="L46" s="78"/>
      <c r="M46" s="78"/>
      <c r="N46" s="94"/>
      <c r="O46" s="98"/>
      <c r="P46" s="98"/>
      <c r="Q46" s="80"/>
      <c r="R46" s="1"/>
    </row>
    <row r="47" spans="1:18" x14ac:dyDescent="0.2">
      <c r="A47" s="1">
        <v>34</v>
      </c>
      <c r="B47" s="113" t="s">
        <v>40</v>
      </c>
      <c r="C47" s="78"/>
      <c r="D47" s="93"/>
      <c r="E47" s="94"/>
      <c r="F47" s="78"/>
      <c r="G47" s="78"/>
      <c r="H47" s="95"/>
      <c r="I47" s="94"/>
      <c r="J47" s="111"/>
      <c r="K47" s="112"/>
      <c r="L47" s="78"/>
      <c r="M47" s="78"/>
      <c r="N47" s="94"/>
      <c r="O47" s="98"/>
      <c r="P47" s="98"/>
      <c r="Q47" s="80"/>
      <c r="R47" s="1"/>
    </row>
    <row r="48" spans="1:18" x14ac:dyDescent="0.2">
      <c r="A48" s="1">
        <v>35</v>
      </c>
      <c r="B48" s="113" t="s">
        <v>41</v>
      </c>
      <c r="C48" s="78"/>
      <c r="D48" s="93"/>
      <c r="E48" s="94"/>
      <c r="F48" s="78"/>
      <c r="G48" s="78"/>
      <c r="H48" s="95"/>
      <c r="I48" s="94"/>
      <c r="J48" s="111"/>
      <c r="K48" s="112"/>
      <c r="L48" s="78"/>
      <c r="M48" s="78"/>
      <c r="N48" s="94"/>
      <c r="O48" s="98"/>
      <c r="P48" s="98"/>
      <c r="Q48" s="80"/>
      <c r="R48" s="1"/>
    </row>
    <row r="49" spans="1:18" x14ac:dyDescent="0.2">
      <c r="A49" s="1">
        <v>36</v>
      </c>
      <c r="B49" s="109" t="s">
        <v>42</v>
      </c>
      <c r="C49" s="78"/>
      <c r="D49" s="93">
        <v>8</v>
      </c>
      <c r="E49" s="94">
        <v>8</v>
      </c>
      <c r="F49" s="78">
        <v>4311489</v>
      </c>
      <c r="G49" s="78"/>
      <c r="H49" s="95">
        <v>8</v>
      </c>
      <c r="I49" s="94">
        <v>4311489</v>
      </c>
      <c r="J49" s="102">
        <f>(I49/H49)</f>
        <v>538936.125</v>
      </c>
      <c r="K49" s="110">
        <v>1</v>
      </c>
      <c r="L49" s="78"/>
      <c r="M49" s="78">
        <v>0</v>
      </c>
      <c r="N49" s="94">
        <v>0</v>
      </c>
      <c r="O49" s="98">
        <v>0</v>
      </c>
      <c r="P49" s="98"/>
      <c r="Q49" s="80"/>
      <c r="R49" s="1"/>
    </row>
    <row r="50" spans="1:18" x14ac:dyDescent="0.2">
      <c r="A50" s="1">
        <v>37</v>
      </c>
      <c r="B50" s="109" t="s">
        <v>43</v>
      </c>
      <c r="C50" s="78"/>
      <c r="D50" s="93">
        <v>6</v>
      </c>
      <c r="E50" s="94">
        <v>6</v>
      </c>
      <c r="F50" s="78">
        <v>1387990</v>
      </c>
      <c r="G50" s="78"/>
      <c r="H50" s="95">
        <v>6</v>
      </c>
      <c r="I50" s="94">
        <v>1387990</v>
      </c>
      <c r="J50" s="102">
        <f>(I50/H50)</f>
        <v>231331.66666666666</v>
      </c>
      <c r="K50" s="110">
        <v>10</v>
      </c>
      <c r="L50" s="78"/>
      <c r="M50" s="78">
        <v>0</v>
      </c>
      <c r="N50" s="94">
        <v>0</v>
      </c>
      <c r="O50" s="98">
        <v>0</v>
      </c>
      <c r="P50" s="98"/>
      <c r="Q50" s="80"/>
      <c r="R50" s="1"/>
    </row>
    <row r="51" spans="1:18" x14ac:dyDescent="0.2">
      <c r="A51" s="1">
        <v>38</v>
      </c>
      <c r="B51" s="109"/>
      <c r="C51" s="78"/>
      <c r="D51" s="93"/>
      <c r="E51" s="94"/>
      <c r="F51" s="78"/>
      <c r="G51" s="78"/>
      <c r="H51" s="95"/>
      <c r="I51" s="94"/>
      <c r="J51" s="111"/>
      <c r="K51" s="112"/>
      <c r="L51" s="78"/>
      <c r="M51" s="78"/>
      <c r="N51" s="94"/>
      <c r="O51" s="98"/>
      <c r="P51" s="98"/>
      <c r="Q51" s="80"/>
      <c r="R51" s="1"/>
    </row>
    <row r="52" spans="1:18" x14ac:dyDescent="0.2">
      <c r="A52" s="1">
        <v>39</v>
      </c>
      <c r="B52" s="99" t="s">
        <v>44</v>
      </c>
      <c r="C52" s="78"/>
      <c r="D52" s="93"/>
      <c r="E52" s="94"/>
      <c r="F52" s="78"/>
      <c r="G52" s="78"/>
      <c r="H52" s="95"/>
      <c r="I52" s="94"/>
      <c r="J52" s="111"/>
      <c r="K52" s="112"/>
      <c r="L52" s="78"/>
      <c r="M52" s="78"/>
      <c r="N52" s="94"/>
      <c r="O52" s="98"/>
      <c r="P52" s="98"/>
      <c r="Q52" s="80"/>
      <c r="R52" s="1"/>
    </row>
    <row r="53" spans="1:18" x14ac:dyDescent="0.2">
      <c r="A53" s="1">
        <v>40</v>
      </c>
      <c r="B53" s="109" t="s">
        <v>45</v>
      </c>
      <c r="C53" s="78"/>
      <c r="D53" s="93"/>
      <c r="E53" s="94"/>
      <c r="F53" s="78"/>
      <c r="G53" s="78"/>
      <c r="H53" s="95"/>
      <c r="I53" s="94"/>
      <c r="J53" s="111"/>
      <c r="K53" s="112"/>
      <c r="L53" s="78"/>
      <c r="M53" s="78"/>
      <c r="N53" s="94"/>
      <c r="O53" s="98"/>
      <c r="P53" s="98"/>
      <c r="Q53" s="80"/>
      <c r="R53" s="1"/>
    </row>
    <row r="54" spans="1:18" x14ac:dyDescent="0.2">
      <c r="A54" s="1">
        <v>41</v>
      </c>
      <c r="B54" s="113" t="s">
        <v>46</v>
      </c>
      <c r="C54" s="78"/>
      <c r="D54" s="93"/>
      <c r="E54" s="94"/>
      <c r="F54" s="78"/>
      <c r="G54" s="78"/>
      <c r="H54" s="95"/>
      <c r="I54" s="94"/>
      <c r="J54" s="111"/>
      <c r="K54" s="112"/>
      <c r="L54" s="78"/>
      <c r="M54" s="78"/>
      <c r="N54" s="94"/>
      <c r="O54" s="98"/>
      <c r="P54" s="98"/>
      <c r="Q54" s="80"/>
      <c r="R54" s="1"/>
    </row>
    <row r="55" spans="1:18" x14ac:dyDescent="0.2">
      <c r="A55" s="1">
        <v>42</v>
      </c>
      <c r="B55" s="113" t="s">
        <v>47</v>
      </c>
      <c r="C55" s="73"/>
      <c r="D55" s="93"/>
      <c r="E55" s="94"/>
      <c r="F55" s="78"/>
      <c r="G55" s="78"/>
      <c r="H55" s="95"/>
      <c r="I55" s="94"/>
      <c r="J55" s="111"/>
      <c r="K55" s="112"/>
      <c r="L55" s="78"/>
      <c r="M55" s="78"/>
      <c r="N55" s="94"/>
      <c r="O55" s="98"/>
      <c r="P55" s="98"/>
      <c r="Q55" s="80"/>
      <c r="R55" s="1"/>
    </row>
    <row r="56" spans="1:18" x14ac:dyDescent="0.2">
      <c r="A56" s="1">
        <v>43</v>
      </c>
      <c r="B56" s="109" t="s">
        <v>48</v>
      </c>
      <c r="C56" s="78"/>
      <c r="D56" s="93">
        <v>20</v>
      </c>
      <c r="E56" s="94">
        <v>20</v>
      </c>
      <c r="F56" s="78">
        <v>3888655</v>
      </c>
      <c r="G56" s="78"/>
      <c r="H56" s="95">
        <v>20</v>
      </c>
      <c r="I56" s="94">
        <v>3888655</v>
      </c>
      <c r="J56" s="102">
        <f>(I56/H56)</f>
        <v>194432.75</v>
      </c>
      <c r="K56" s="110">
        <v>13</v>
      </c>
      <c r="L56" s="78"/>
      <c r="M56" s="78">
        <v>0</v>
      </c>
      <c r="N56" s="94">
        <v>0</v>
      </c>
      <c r="O56" s="98">
        <v>0</v>
      </c>
      <c r="P56" s="98"/>
      <c r="Q56" s="80"/>
      <c r="R56" s="1"/>
    </row>
    <row r="57" spans="1:18" x14ac:dyDescent="0.2">
      <c r="A57" s="1">
        <v>44</v>
      </c>
      <c r="B57" s="109" t="s">
        <v>49</v>
      </c>
      <c r="C57" s="78"/>
      <c r="D57" s="93"/>
      <c r="E57" s="94"/>
      <c r="F57" s="78"/>
      <c r="G57" s="78"/>
      <c r="H57" s="95"/>
      <c r="I57" s="94"/>
      <c r="J57" s="111"/>
      <c r="K57" s="112"/>
      <c r="L57" s="78"/>
      <c r="M57" s="78"/>
      <c r="N57" s="94"/>
      <c r="O57" s="98"/>
      <c r="P57" s="98"/>
      <c r="Q57" s="80"/>
      <c r="R57" s="1"/>
    </row>
    <row r="58" spans="1:18" x14ac:dyDescent="0.2">
      <c r="A58" s="1">
        <v>45</v>
      </c>
      <c r="B58" s="113" t="s">
        <v>50</v>
      </c>
      <c r="C58" s="78"/>
      <c r="D58" s="93">
        <v>0</v>
      </c>
      <c r="E58" s="94">
        <v>0</v>
      </c>
      <c r="F58" s="78">
        <v>0</v>
      </c>
      <c r="G58" s="78"/>
      <c r="H58" s="95">
        <v>0</v>
      </c>
      <c r="I58" s="94">
        <v>0</v>
      </c>
      <c r="J58" s="111"/>
      <c r="K58" s="112"/>
      <c r="L58" s="78"/>
      <c r="M58" s="78">
        <v>0</v>
      </c>
      <c r="N58" s="94">
        <v>0</v>
      </c>
      <c r="O58" s="98">
        <v>0</v>
      </c>
      <c r="P58" s="98"/>
      <c r="Q58" s="80"/>
      <c r="R58" s="1"/>
    </row>
    <row r="59" spans="1:18" x14ac:dyDescent="0.2">
      <c r="A59" s="1">
        <v>46</v>
      </c>
      <c r="B59" s="113" t="s">
        <v>51</v>
      </c>
      <c r="C59" s="78"/>
      <c r="D59" s="93"/>
      <c r="E59" s="94"/>
      <c r="F59" s="78"/>
      <c r="G59" s="78"/>
      <c r="H59" s="95"/>
      <c r="I59" s="94"/>
      <c r="J59" s="111"/>
      <c r="K59" s="112"/>
      <c r="L59" s="78"/>
      <c r="M59" s="78"/>
      <c r="N59" s="94"/>
      <c r="O59" s="98"/>
      <c r="P59" s="98"/>
      <c r="Q59" s="80"/>
      <c r="R59" s="1"/>
    </row>
    <row r="60" spans="1:18" x14ac:dyDescent="0.2">
      <c r="A60" s="1">
        <v>47</v>
      </c>
      <c r="B60" s="109" t="s">
        <v>52</v>
      </c>
      <c r="C60" s="78"/>
      <c r="D60" s="93">
        <v>24</v>
      </c>
      <c r="E60" s="94">
        <v>24</v>
      </c>
      <c r="F60" s="78">
        <v>4209784</v>
      </c>
      <c r="G60" s="78"/>
      <c r="H60" s="95">
        <v>24</v>
      </c>
      <c r="I60" s="94">
        <v>4209784</v>
      </c>
      <c r="J60" s="102">
        <f>(I60/H60)</f>
        <v>175407.66666666666</v>
      </c>
      <c r="K60" s="110">
        <v>16</v>
      </c>
      <c r="L60" s="78"/>
      <c r="M60" s="78">
        <v>0</v>
      </c>
      <c r="N60" s="94">
        <v>0</v>
      </c>
      <c r="O60" s="98">
        <v>0</v>
      </c>
      <c r="P60" s="98"/>
      <c r="Q60" s="80"/>
      <c r="R60" s="1"/>
    </row>
    <row r="61" spans="1:18" x14ac:dyDescent="0.2">
      <c r="A61" s="1">
        <v>48</v>
      </c>
      <c r="B61" s="109" t="s">
        <v>53</v>
      </c>
      <c r="C61" s="78"/>
      <c r="D61" s="93"/>
      <c r="E61" s="94"/>
      <c r="F61" s="78"/>
      <c r="G61" s="78"/>
      <c r="H61" s="95"/>
      <c r="I61" s="94"/>
      <c r="J61" s="111"/>
      <c r="K61" s="112"/>
      <c r="L61" s="78"/>
      <c r="M61" s="78"/>
      <c r="N61" s="94"/>
      <c r="O61" s="98"/>
      <c r="P61" s="98"/>
      <c r="Q61" s="80"/>
      <c r="R61" s="1"/>
    </row>
    <row r="62" spans="1:18" x14ac:dyDescent="0.2">
      <c r="A62" s="1">
        <v>49</v>
      </c>
      <c r="B62" s="113" t="s">
        <v>54</v>
      </c>
      <c r="C62" s="78"/>
      <c r="D62" s="93">
        <v>1</v>
      </c>
      <c r="E62" s="94">
        <v>1</v>
      </c>
      <c r="F62" s="78">
        <v>441848</v>
      </c>
      <c r="G62" s="78"/>
      <c r="H62" s="95">
        <v>1</v>
      </c>
      <c r="I62" s="94">
        <v>441848</v>
      </c>
      <c r="J62" s="102">
        <f t="shared" ref="J62" si="15">(I62/H62)</f>
        <v>441848</v>
      </c>
      <c r="K62" s="112"/>
      <c r="L62" s="78"/>
      <c r="M62" s="78">
        <v>0</v>
      </c>
      <c r="N62" s="94">
        <v>0</v>
      </c>
      <c r="O62" s="98">
        <v>0</v>
      </c>
      <c r="P62" s="98"/>
      <c r="Q62" s="80"/>
      <c r="R62" s="5"/>
    </row>
    <row r="63" spans="1:18" x14ac:dyDescent="0.2">
      <c r="A63" s="1">
        <v>50</v>
      </c>
      <c r="B63" s="114"/>
      <c r="C63" s="78"/>
      <c r="D63" s="93"/>
      <c r="E63" s="94"/>
      <c r="F63" s="78"/>
      <c r="G63" s="78"/>
      <c r="H63" s="95"/>
      <c r="I63" s="94"/>
      <c r="J63" s="111"/>
      <c r="K63" s="112"/>
      <c r="L63" s="78"/>
      <c r="M63" s="78"/>
      <c r="N63" s="94"/>
      <c r="O63" s="98"/>
      <c r="P63" s="98"/>
      <c r="Q63" s="80"/>
      <c r="R63" s="5"/>
    </row>
    <row r="64" spans="1:18" x14ac:dyDescent="0.2">
      <c r="A64" s="1">
        <v>51</v>
      </c>
      <c r="B64" s="99" t="s">
        <v>55</v>
      </c>
      <c r="C64" s="78"/>
      <c r="D64" s="93"/>
      <c r="E64" s="94"/>
      <c r="F64" s="78"/>
      <c r="G64" s="78"/>
      <c r="H64" s="95"/>
      <c r="I64" s="94"/>
      <c r="J64" s="111"/>
      <c r="K64" s="112"/>
      <c r="L64" s="78"/>
      <c r="M64" s="78"/>
      <c r="N64" s="94"/>
      <c r="O64" s="98"/>
      <c r="P64" s="98"/>
      <c r="Q64" s="80"/>
      <c r="R64" s="5"/>
    </row>
    <row r="65" spans="1:18" x14ac:dyDescent="0.2">
      <c r="A65" s="1">
        <v>52</v>
      </c>
      <c r="B65" s="109" t="s">
        <v>56</v>
      </c>
      <c r="C65" s="73"/>
      <c r="D65" s="93"/>
      <c r="E65" s="94"/>
      <c r="F65" s="78"/>
      <c r="G65" s="78"/>
      <c r="H65" s="95"/>
      <c r="I65" s="94"/>
      <c r="J65" s="111"/>
      <c r="K65" s="112"/>
      <c r="L65" s="78"/>
      <c r="M65" s="78"/>
      <c r="N65" s="94"/>
      <c r="O65" s="98"/>
      <c r="P65" s="98"/>
      <c r="Q65" s="80"/>
      <c r="R65" s="5"/>
    </row>
    <row r="66" spans="1:18" x14ac:dyDescent="0.2">
      <c r="A66" s="1">
        <v>53</v>
      </c>
      <c r="B66" s="109" t="s">
        <v>57</v>
      </c>
      <c r="C66" s="73"/>
      <c r="D66" s="93">
        <v>3</v>
      </c>
      <c r="E66" s="94">
        <v>3</v>
      </c>
      <c r="F66" s="78">
        <v>571991</v>
      </c>
      <c r="G66" s="78"/>
      <c r="H66" s="95">
        <v>3</v>
      </c>
      <c r="I66" s="94">
        <v>571991</v>
      </c>
      <c r="J66" s="102">
        <f>(I66/H66)</f>
        <v>190663.66666666666</v>
      </c>
      <c r="K66" s="110">
        <v>14</v>
      </c>
      <c r="L66" s="78"/>
      <c r="M66" s="78"/>
      <c r="N66" s="94"/>
      <c r="O66" s="98"/>
      <c r="P66" s="98"/>
      <c r="Q66" s="80"/>
      <c r="R66" s="5"/>
    </row>
    <row r="67" spans="1:18" x14ac:dyDescent="0.2">
      <c r="A67" s="1">
        <v>54</v>
      </c>
      <c r="B67" s="109" t="s">
        <v>58</v>
      </c>
      <c r="C67" s="73"/>
      <c r="D67" s="93">
        <v>25</v>
      </c>
      <c r="E67" s="94">
        <v>25</v>
      </c>
      <c r="F67" s="78">
        <v>3442665</v>
      </c>
      <c r="G67" s="78"/>
      <c r="H67" s="95">
        <v>25</v>
      </c>
      <c r="I67" s="94">
        <v>3442665</v>
      </c>
      <c r="J67" s="102">
        <f>(I67/H67)</f>
        <v>137706.6</v>
      </c>
      <c r="K67" s="110">
        <v>18</v>
      </c>
      <c r="L67" s="78"/>
      <c r="M67" s="78">
        <v>0</v>
      </c>
      <c r="N67" s="94">
        <v>0</v>
      </c>
      <c r="O67" s="98">
        <v>0</v>
      </c>
      <c r="P67" s="98"/>
      <c r="Q67" s="80"/>
      <c r="R67" s="5"/>
    </row>
    <row r="68" spans="1:18" x14ac:dyDescent="0.2">
      <c r="A68" s="1">
        <v>55</v>
      </c>
      <c r="B68" s="109" t="s">
        <v>59</v>
      </c>
      <c r="C68" s="73"/>
      <c r="D68" s="93"/>
      <c r="E68" s="94"/>
      <c r="F68" s="78"/>
      <c r="G68" s="78"/>
      <c r="H68" s="95"/>
      <c r="I68" s="94"/>
      <c r="J68" s="111"/>
      <c r="K68" s="112"/>
      <c r="L68" s="78"/>
      <c r="M68" s="78"/>
      <c r="N68" s="94"/>
      <c r="O68" s="98"/>
      <c r="P68" s="98"/>
      <c r="Q68" s="80"/>
      <c r="R68" s="5"/>
    </row>
    <row r="69" spans="1:18" x14ac:dyDescent="0.2">
      <c r="A69" s="1">
        <v>56</v>
      </c>
      <c r="B69" s="113" t="s">
        <v>60</v>
      </c>
      <c r="C69" s="73"/>
      <c r="D69" s="93">
        <v>5</v>
      </c>
      <c r="E69" s="94">
        <v>5</v>
      </c>
      <c r="F69" s="78">
        <v>792000</v>
      </c>
      <c r="G69" s="78"/>
      <c r="H69" s="95">
        <v>5</v>
      </c>
      <c r="I69" s="94">
        <v>792000</v>
      </c>
      <c r="J69" s="102">
        <f t="shared" ref="J69" si="16">(I69/H69)</f>
        <v>158400</v>
      </c>
      <c r="K69" s="112"/>
      <c r="L69" s="78"/>
      <c r="M69" s="78">
        <v>0</v>
      </c>
      <c r="N69" s="94">
        <v>0</v>
      </c>
      <c r="O69" s="98">
        <v>0</v>
      </c>
      <c r="P69" s="98"/>
      <c r="Q69" s="80"/>
      <c r="R69" s="5"/>
    </row>
    <row r="70" spans="1:18" ht="15" thickBot="1" x14ac:dyDescent="0.25">
      <c r="A70" s="1"/>
      <c r="B70" s="115"/>
      <c r="C70" s="116"/>
      <c r="D70" s="117"/>
      <c r="E70" s="118"/>
      <c r="F70" s="116"/>
      <c r="G70" s="116"/>
      <c r="H70" s="119"/>
      <c r="I70" s="120"/>
      <c r="J70" s="121"/>
      <c r="K70" s="122"/>
      <c r="L70" s="123"/>
      <c r="M70" s="123"/>
      <c r="N70" s="118"/>
      <c r="O70" s="124"/>
      <c r="P70" s="124"/>
      <c r="Q70" s="125"/>
      <c r="R70" s="126"/>
    </row>
    <row r="71" spans="1:18" ht="15" thickTop="1" x14ac:dyDescent="0.2">
      <c r="A71" s="1"/>
      <c r="B71" s="1"/>
      <c r="C71" s="126"/>
      <c r="D71" s="5"/>
      <c r="E71" s="5"/>
      <c r="F71" s="126"/>
      <c r="G71" s="126"/>
      <c r="H71" s="5"/>
      <c r="I71" s="126"/>
      <c r="J71" s="127"/>
      <c r="K71" s="127"/>
      <c r="L71" s="5"/>
      <c r="M71" s="5"/>
      <c r="N71" s="5"/>
      <c r="O71" s="128"/>
      <c r="P71" s="128"/>
      <c r="Q71" s="128"/>
      <c r="R71" s="126"/>
    </row>
    <row r="72" spans="1:18" x14ac:dyDescent="0.2">
      <c r="A72" s="1"/>
      <c r="B72" s="1"/>
      <c r="C72" s="1"/>
      <c r="D72" s="5"/>
      <c r="E72" s="5"/>
      <c r="F72" s="126"/>
      <c r="G72" s="126"/>
      <c r="H72" s="5"/>
      <c r="I72" s="126"/>
      <c r="J72" s="127"/>
      <c r="K72" s="127"/>
      <c r="L72" s="5"/>
      <c r="M72" s="5"/>
      <c r="N72" s="5"/>
      <c r="O72" s="128"/>
      <c r="P72" s="128"/>
      <c r="Q72" s="128"/>
      <c r="R72" s="5"/>
    </row>
    <row r="73" spans="1:18" x14ac:dyDescent="0.2">
      <c r="A73" s="1"/>
      <c r="B73" s="129" t="s">
        <v>61</v>
      </c>
      <c r="C73" s="1"/>
      <c r="D73" s="5"/>
      <c r="E73" s="5"/>
      <c r="F73" s="126"/>
      <c r="G73" s="126"/>
      <c r="H73" s="5"/>
      <c r="I73" s="126"/>
      <c r="J73" s="127"/>
      <c r="K73" s="127"/>
      <c r="L73" s="5"/>
      <c r="M73" s="5"/>
      <c r="N73" s="5"/>
      <c r="O73" s="128"/>
      <c r="P73" s="128"/>
      <c r="Q73" s="128"/>
      <c r="R73" s="5"/>
    </row>
    <row r="74" spans="1:18" x14ac:dyDescent="0.2">
      <c r="A74" s="1"/>
      <c r="B74" s="129" t="s">
        <v>62</v>
      </c>
      <c r="C74" s="1"/>
      <c r="D74" s="5"/>
      <c r="E74" s="5"/>
      <c r="F74" s="126"/>
      <c r="G74" s="126"/>
      <c r="H74" s="5"/>
      <c r="I74" s="126"/>
      <c r="J74" s="127"/>
      <c r="K74" s="127"/>
      <c r="L74" s="5"/>
      <c r="M74" s="5"/>
      <c r="N74" s="5"/>
      <c r="O74" s="128"/>
      <c r="P74" s="128"/>
      <c r="Q74" s="128"/>
      <c r="R74" s="5"/>
    </row>
    <row r="75" spans="1:18" x14ac:dyDescent="0.2">
      <c r="A75" s="1"/>
      <c r="B75" s="130" t="s">
        <v>63</v>
      </c>
      <c r="C75" s="1"/>
      <c r="D75" s="5"/>
      <c r="E75" s="5"/>
      <c r="F75" s="126"/>
      <c r="G75" s="126"/>
      <c r="H75" s="5"/>
      <c r="I75" s="126"/>
      <c r="J75" s="127"/>
      <c r="K75" s="127"/>
      <c r="L75" s="5"/>
      <c r="M75" s="5"/>
      <c r="N75" s="5"/>
      <c r="O75" s="128"/>
      <c r="P75" s="128"/>
      <c r="Q75" s="128"/>
      <c r="R75" s="5"/>
    </row>
    <row r="76" spans="1:18" x14ac:dyDescent="0.2">
      <c r="A76" s="1"/>
      <c r="B76" s="130" t="s">
        <v>64</v>
      </c>
      <c r="C76" s="1"/>
      <c r="D76" s="5"/>
      <c r="E76" s="5"/>
      <c r="F76" s="126"/>
      <c r="G76" s="126"/>
      <c r="H76" s="5"/>
      <c r="I76" s="126"/>
      <c r="J76" s="127"/>
      <c r="K76" s="127"/>
      <c r="L76" s="5"/>
      <c r="M76" s="5"/>
      <c r="N76" s="5"/>
      <c r="O76" s="128"/>
      <c r="P76" s="128"/>
      <c r="Q76" s="128"/>
      <c r="R76" s="5"/>
    </row>
    <row r="77" spans="1:18" x14ac:dyDescent="0.2">
      <c r="A77" s="1"/>
      <c r="B77" s="130" t="s">
        <v>65</v>
      </c>
      <c r="C77" s="1"/>
      <c r="D77" s="5"/>
      <c r="E77" s="5"/>
      <c r="F77" s="126"/>
      <c r="G77" s="126"/>
      <c r="H77" s="5"/>
      <c r="I77" s="126"/>
      <c r="J77" s="127"/>
      <c r="K77" s="127"/>
      <c r="L77" s="5"/>
      <c r="M77" s="5"/>
      <c r="N77" s="5"/>
      <c r="O77" s="128"/>
      <c r="P77" s="128"/>
      <c r="Q77" s="128"/>
      <c r="R77" s="5"/>
    </row>
    <row r="78" spans="1:18" x14ac:dyDescent="0.2">
      <c r="A78" s="1"/>
      <c r="B78" s="130" t="s">
        <v>66</v>
      </c>
      <c r="C78" s="1"/>
      <c r="D78" s="5"/>
      <c r="E78" s="5"/>
      <c r="F78" s="126"/>
      <c r="G78" s="126"/>
      <c r="H78" s="5"/>
      <c r="I78" s="126"/>
      <c r="J78" s="127"/>
      <c r="K78" s="127"/>
      <c r="L78" s="5"/>
      <c r="M78" s="5"/>
      <c r="N78" s="5"/>
      <c r="O78" s="128"/>
      <c r="P78" s="128"/>
      <c r="Q78" s="128"/>
      <c r="R78" s="5"/>
    </row>
    <row r="79" spans="1:18" x14ac:dyDescent="0.2">
      <c r="A79" s="1"/>
      <c r="B79" s="130" t="s">
        <v>67</v>
      </c>
      <c r="C79" s="1"/>
      <c r="D79" s="5"/>
      <c r="E79" s="5"/>
      <c r="F79" s="126"/>
      <c r="G79" s="126"/>
      <c r="H79" s="5"/>
      <c r="I79" s="126"/>
      <c r="J79" s="127"/>
      <c r="K79" s="127"/>
      <c r="L79" s="5"/>
      <c r="M79" s="5"/>
      <c r="N79" s="5"/>
      <c r="O79" s="128"/>
      <c r="P79" s="128"/>
      <c r="Q79" s="128"/>
      <c r="R79" s="5"/>
    </row>
    <row r="80" spans="1:18" x14ac:dyDescent="0.2">
      <c r="A80" s="1"/>
      <c r="B80" s="130" t="s">
        <v>68</v>
      </c>
      <c r="C80" s="1"/>
      <c r="D80" s="5"/>
      <c r="E80" s="5"/>
      <c r="F80" s="126"/>
      <c r="G80" s="126"/>
      <c r="H80" s="5"/>
      <c r="I80" s="126"/>
      <c r="J80" s="127"/>
      <c r="K80" s="127"/>
      <c r="L80" s="5"/>
      <c r="M80" s="5"/>
      <c r="N80" s="5"/>
      <c r="O80" s="128"/>
      <c r="P80" s="128"/>
      <c r="Q80" s="128"/>
      <c r="R80" s="5"/>
    </row>
    <row r="81" spans="1:18" x14ac:dyDescent="0.2">
      <c r="A81" s="1"/>
      <c r="B81" s="1" t="s">
        <v>69</v>
      </c>
      <c r="C81" s="1"/>
      <c r="D81" s="5"/>
      <c r="E81" s="5"/>
      <c r="F81" s="126"/>
      <c r="G81" s="126"/>
      <c r="H81" s="5"/>
      <c r="I81" s="126"/>
      <c r="J81" s="127"/>
      <c r="K81" s="127"/>
      <c r="L81" s="5"/>
      <c r="M81" s="5"/>
      <c r="N81" s="5"/>
      <c r="O81" s="128"/>
      <c r="P81" s="128"/>
      <c r="Q81" s="128"/>
      <c r="R81" s="5"/>
    </row>
    <row r="82" spans="1:18" x14ac:dyDescent="0.2">
      <c r="A82" s="1"/>
      <c r="B82" s="1" t="s">
        <v>70</v>
      </c>
      <c r="C82" s="1"/>
      <c r="D82" s="5"/>
      <c r="E82" s="5"/>
      <c r="F82" s="126"/>
      <c r="G82" s="126"/>
      <c r="H82" s="5"/>
      <c r="I82" s="126"/>
      <c r="J82" s="127"/>
      <c r="K82" s="127"/>
      <c r="L82" s="5"/>
      <c r="M82" s="5"/>
      <c r="N82" s="5"/>
      <c r="O82" s="128"/>
      <c r="P82" s="128"/>
      <c r="Q82" s="128"/>
      <c r="R82" s="5"/>
    </row>
    <row r="83" spans="1:18" x14ac:dyDescent="0.2">
      <c r="A83" s="1"/>
      <c r="B83" s="1" t="s">
        <v>71</v>
      </c>
      <c r="C83" s="1"/>
      <c r="D83" s="5"/>
      <c r="E83" s="5"/>
      <c r="F83" s="126"/>
      <c r="G83" s="126"/>
      <c r="H83" s="5"/>
      <c r="I83" s="126"/>
      <c r="J83" s="127"/>
      <c r="K83" s="127"/>
      <c r="L83" s="5"/>
      <c r="M83" s="5"/>
      <c r="N83" s="5"/>
      <c r="O83" s="128"/>
      <c r="P83" s="128"/>
      <c r="Q83" s="128"/>
      <c r="R83" s="5"/>
    </row>
  </sheetData>
  <mergeCells count="18">
    <mergeCell ref="J10:J13"/>
    <mergeCell ref="K10:K13"/>
    <mergeCell ref="L10:M13"/>
    <mergeCell ref="N10:N13"/>
    <mergeCell ref="O10:O13"/>
    <mergeCell ref="P10:Q11"/>
    <mergeCell ref="P12:P13"/>
    <mergeCell ref="Q12:Q13"/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78D-C596-4E69-A3DC-F410AFA7F0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3EE-635A-419A-ADC7-544CFF40992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F0786-703B-416A-83FB-ECBD597C8DD8}"/>
</file>

<file path=customXml/itemProps2.xml><?xml version="1.0" encoding="utf-8"?>
<ds:datastoreItem xmlns:ds="http://schemas.openxmlformats.org/officeDocument/2006/customXml" ds:itemID="{FF4A9DDE-99B4-46D7-A7DF-D678C5764331}"/>
</file>

<file path=customXml/itemProps3.xml><?xml version="1.0" encoding="utf-8"?>
<ds:datastoreItem xmlns:ds="http://schemas.openxmlformats.org/officeDocument/2006/customXml" ds:itemID="{EAD46B90-CFF0-47A3-83E5-1577213ED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Table_1A1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2019-10-28T14:58:25Z</dcterms:created>
  <dcterms:modified xsi:type="dcterms:W3CDTF">2019-10-28T15:03:41Z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