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DS_work\AUTHUNIT\monthlybp\2019\SEP19\"/>
    </mc:Choice>
  </mc:AlternateContent>
  <xr:revisionPtr revIDLastSave="0" documentId="8_{79680383-E3AC-4AD7-B2C5-D8240D4AB667}" xr6:coauthVersionLast="31" xr6:coauthVersionMax="31" xr10:uidLastSave="{00000000-0000-0000-0000-000000000000}"/>
  <bookViews>
    <workbookView xWindow="0" yWindow="0" windowWidth="28800" windowHeight="12240" xr2:uid="{6C599A96-0F64-462C-938F-955061A5CD56}"/>
  </bookViews>
  <sheets>
    <sheet name="Table_2C" sheetId="1" r:id="rId1"/>
    <sheet name="Sheet2" sheetId="2" r:id="rId2"/>
    <sheet name="Sheet3" sheetId="3" r:id="rId3"/>
  </sheets>
  <definedNames>
    <definedName name="_xlnm.Print_Area" localSheetId="0">Table_2C!$B$2:$U$82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9" i="1" l="1"/>
  <c r="K69" i="1" s="1"/>
  <c r="I69" i="1"/>
  <c r="F69" i="1"/>
  <c r="J67" i="1"/>
  <c r="K67" i="1" s="1"/>
  <c r="I67" i="1"/>
  <c r="F67" i="1"/>
  <c r="K66" i="1"/>
  <c r="J66" i="1"/>
  <c r="I66" i="1"/>
  <c r="F66" i="1"/>
  <c r="K62" i="1"/>
  <c r="J62" i="1"/>
  <c r="I62" i="1"/>
  <c r="F62" i="1"/>
  <c r="J60" i="1"/>
  <c r="K60" i="1" s="1"/>
  <c r="I60" i="1"/>
  <c r="F60" i="1"/>
  <c r="K56" i="1"/>
  <c r="J56" i="1"/>
  <c r="I56" i="1"/>
  <c r="F56" i="1"/>
  <c r="J50" i="1"/>
  <c r="K50" i="1" s="1"/>
  <c r="I50" i="1"/>
  <c r="F50" i="1"/>
  <c r="J49" i="1"/>
  <c r="K49" i="1" s="1"/>
  <c r="I49" i="1"/>
  <c r="F49" i="1"/>
  <c r="K43" i="1"/>
  <c r="J43" i="1"/>
  <c r="I43" i="1"/>
  <c r="F43" i="1"/>
  <c r="K42" i="1"/>
  <c r="J42" i="1"/>
  <c r="I42" i="1"/>
  <c r="F42" i="1"/>
  <c r="J41" i="1"/>
  <c r="K41" i="1" s="1"/>
  <c r="I41" i="1"/>
  <c r="F41" i="1"/>
  <c r="J40" i="1"/>
  <c r="K40" i="1" s="1"/>
  <c r="I40" i="1"/>
  <c r="H40" i="1"/>
  <c r="G40" i="1"/>
  <c r="F40" i="1"/>
  <c r="K38" i="1"/>
  <c r="J38" i="1"/>
  <c r="I38" i="1"/>
  <c r="F38" i="1"/>
  <c r="J37" i="1"/>
  <c r="K37" i="1" s="1"/>
  <c r="I37" i="1"/>
  <c r="F37" i="1"/>
  <c r="J36" i="1"/>
  <c r="K36" i="1" s="1"/>
  <c r="I36" i="1"/>
  <c r="F36" i="1"/>
  <c r="K35" i="1"/>
  <c r="J35" i="1"/>
  <c r="I35" i="1"/>
  <c r="H35" i="1"/>
  <c r="G35" i="1"/>
  <c r="F35" i="1"/>
  <c r="J33" i="1"/>
  <c r="K33" i="1" s="1"/>
  <c r="I33" i="1"/>
  <c r="F33" i="1"/>
  <c r="J32" i="1"/>
  <c r="K32" i="1" s="1"/>
  <c r="I32" i="1"/>
  <c r="F32" i="1"/>
  <c r="K31" i="1"/>
  <c r="J31" i="1"/>
  <c r="I31" i="1"/>
  <c r="F31" i="1"/>
  <c r="K30" i="1"/>
  <c r="J30" i="1"/>
  <c r="I30" i="1"/>
  <c r="F30" i="1"/>
  <c r="J29" i="1"/>
  <c r="K29" i="1" s="1"/>
  <c r="I29" i="1"/>
  <c r="F29" i="1"/>
  <c r="J28" i="1"/>
  <c r="K28" i="1" s="1"/>
  <c r="I28" i="1"/>
  <c r="F28" i="1"/>
  <c r="K27" i="1"/>
  <c r="J27" i="1"/>
  <c r="I27" i="1"/>
  <c r="H27" i="1"/>
  <c r="G27" i="1"/>
  <c r="F27" i="1"/>
  <c r="H25" i="1"/>
  <c r="G25" i="1"/>
  <c r="F25" i="1"/>
  <c r="K24" i="1"/>
  <c r="J24" i="1"/>
  <c r="I24" i="1"/>
  <c r="H24" i="1"/>
  <c r="G24" i="1"/>
  <c r="F24" i="1"/>
  <c r="G23" i="1"/>
  <c r="F23" i="1"/>
  <c r="K22" i="1"/>
  <c r="J22" i="1"/>
  <c r="I22" i="1"/>
  <c r="H22" i="1"/>
  <c r="G22" i="1"/>
  <c r="F22" i="1"/>
  <c r="H21" i="1"/>
  <c r="G21" i="1"/>
  <c r="F21" i="1"/>
  <c r="K20" i="1"/>
  <c r="J20" i="1"/>
  <c r="I20" i="1"/>
  <c r="H20" i="1"/>
  <c r="G20" i="1"/>
  <c r="F20" i="1"/>
  <c r="G19" i="1"/>
  <c r="F19" i="1"/>
  <c r="F17" i="1"/>
  <c r="J15" i="1"/>
  <c r="K15" i="1" s="1"/>
  <c r="I15" i="1"/>
  <c r="F15" i="1"/>
  <c r="H19" i="1" l="1"/>
  <c r="J19" i="1"/>
  <c r="K19" i="1" s="1"/>
  <c r="J21" i="1"/>
  <c r="K21" i="1" s="1"/>
  <c r="J23" i="1"/>
  <c r="K23" i="1" s="1"/>
  <c r="J25" i="1"/>
  <c r="K25" i="1" s="1"/>
  <c r="H23" i="1"/>
  <c r="G17" i="1"/>
  <c r="I21" i="1"/>
  <c r="I25" i="1"/>
  <c r="J17" i="1" l="1"/>
  <c r="K17" i="1" s="1"/>
  <c r="H17" i="1"/>
  <c r="I19" i="1"/>
  <c r="I23" i="1"/>
  <c r="I17" i="1" l="1"/>
</calcChain>
</file>

<file path=xl/sharedStrings.xml><?xml version="1.0" encoding="utf-8"?>
<sst xmlns="http://schemas.openxmlformats.org/spreadsheetml/2006/main" count="82" uniqueCount="74">
  <si>
    <t>JURISDICTION</t>
  </si>
  <si>
    <t>STATE OF MARYLAND (2)</t>
  </si>
  <si>
    <t>STATE SUM OF MONTHLY REPORTING PIPs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</si>
  <si>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</si>
  <si>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</si>
  <si>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</si>
  <si>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</si>
  <si>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</si>
  <si>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</si>
  <si>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</si>
  <si>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</si>
  <si>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</si>
  <si>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</si>
  <si>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</si>
  <si>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</si>
  <si>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</si>
  <si>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</si>
  <si>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</si>
  <si>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</si>
  <si>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</si>
  <si>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</si>
  <si>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</si>
  <si>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</si>
  <si>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</si>
  <si>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</si>
  <si>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</si>
  <si>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</si>
  <si>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</si>
  <si>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</si>
  <si>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</si>
  <si>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</si>
  <si>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</si>
  <si>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</si>
  <si>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KENT  (pt) *</t>
  </si>
  <si>
    <t xml:space="preserve">     Betterton town</t>
  </si>
  <si>
    <t xml:space="preserve">     Rock Hall town*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</si>
  <si>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</si>
  <si>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</si>
  <si>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</si>
  <si>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</si>
  <si>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WORCESTER*</t>
  </si>
  <si>
    <t xml:space="preserve">     Ocean city town</t>
  </si>
  <si>
    <t>PREPARED BY MD DEPARTMENT OF PLANNING.  PLANNING SERVICES. 2019.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</si>
  <si>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</si>
  <si>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</si>
  <si>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</si>
  <si>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</si>
  <si>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</si>
  <si>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</si>
  <si>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</si>
  <si>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</si>
  <si>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</si>
  <si>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</si>
  <si>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>YEAR TO DATE</t>
  </si>
  <si>
    <t>TOTAL HOUSING UNITS</t>
  </si>
  <si>
    <t>SINGLE-FAMILY UNITS</t>
  </si>
  <si>
    <t>SEPTEMBER 2019</t>
  </si>
  <si>
    <t>TOTAL</t>
  </si>
  <si>
    <t>SINGLE FAMILY</t>
  </si>
  <si>
    <t>Percent Single Family</t>
  </si>
  <si>
    <t>Change</t>
  </si>
  <si>
    <t>State Percent</t>
  </si>
  <si>
    <t>County Rank</t>
  </si>
  <si>
    <t>Net</t>
  </si>
  <si>
    <t>Percent</t>
  </si>
  <si>
    <t xml:space="preserve"> GARRETT</t>
  </si>
  <si>
    <t xml:space="preserve"> WASHINGTON</t>
  </si>
  <si>
    <t xml:space="preserve">  CECIL</t>
  </si>
  <si>
    <t xml:space="preserve">  QUEEN ANNE'S</t>
  </si>
  <si>
    <t xml:space="preserve">  SOMERSET </t>
  </si>
  <si>
    <t xml:space="preserve">  WICOMICO</t>
  </si>
  <si>
    <t>Table 2C.</t>
  </si>
  <si>
    <t>NEW HOUSING UNITS(1) AUTHORIZED FOR CONSTRUCTION:  YEAR TO DATE SEPTEMBER 2019 AND 2016</t>
  </si>
  <si>
    <t>SEPTEMBER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</si>
</sst>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</numFmts>
  <fonts count="10" x14ac:knownFonts="1">
    <font>
      <sz val="11"/>
      <color theme="1"/>
      <name val="Cambria"/>
      <family val="2"/>
    </font>
    <font>
      <sz val="11"/>
      <color theme="1"/>
      <name val="Cambria"/>
      <family val="2"/>
    </font>
    <font>
      <sz val="11"/>
      <name val="Cambria"/>
      <family val="1"/>
    </font>
    <font>
      <b/>
      <sz val="11"/>
      <name val="Cambria"/>
      <family val="1"/>
    </font>
    <font>
      <i/>
      <sz val="11"/>
      <name val="Cambria"/>
      <family val="1"/>
    </font>
    <font>
      <b/>
      <i/>
      <sz val="11"/>
      <name val="Cambria"/>
      <family val="1"/>
    </font>
    <font>
      <sz val="11"/>
      <color rgb="FFFF0000"/>
      <name val="Cambria"/>
      <family val="1"/>
    </font>
    <font>
      <i/>
      <sz val="11"/>
      <color rgb="FFFF0000"/>
      <name val="Cambria"/>
      <family val="1"/>
    </font>
    <font>
      <b/>
      <sz val="11"/>
      <color rgb="FFFF0000"/>
      <name val="Cambria"/>
      <family val="1"/>
    </font>
    <font>
      <b/>
      <i/>
      <sz val="11"/>
      <color rgb="FFFF0000"/>
      <name val="Cambria"/>
      <family val="1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5">
    <xf numFmtId="0" fontId="0" fillId="0" borderId="0" xfId="0"/>
    <xf numFmtId="0" fontId="2" fillId="0" borderId="0" xfId="0" applyFont="1"/>
    <xf numFmtId="0" fontId="3" fillId="0" borderId="0" xfId="0" applyFont="1"/>
    <xf numFmtId="41" fontId="3" fillId="0" borderId="0" xfId="0" applyNumberFormat="1" applyFont="1"/>
    <xf numFmtId="41" fontId="2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/>
    <xf numFmtId="0" fontId="2" fillId="0" borderId="0" xfId="0" applyFont="1" applyBorder="1"/>
    <xf numFmtId="41" fontId="3" fillId="0" borderId="3" xfId="0" applyNumberFormat="1" applyFont="1" applyBorder="1"/>
    <xf numFmtId="41" fontId="3" fillId="0" borderId="14" xfId="0" applyNumberFormat="1" applyFont="1" applyBorder="1"/>
    <xf numFmtId="41" fontId="3" fillId="0" borderId="13" xfId="0" applyNumberFormat="1" applyFont="1" applyBorder="1"/>
    <xf numFmtId="3" fontId="3" fillId="0" borderId="3" xfId="0" applyNumberFormat="1" applyFont="1" applyBorder="1"/>
    <xf numFmtId="41" fontId="2" fillId="0" borderId="14" xfId="0" applyNumberFormat="1" applyFont="1" applyBorder="1"/>
    <xf numFmtId="41" fontId="2" fillId="0" borderId="13" xfId="0" applyNumberFormat="1" applyFont="1" applyBorder="1"/>
    <xf numFmtId="1" fontId="4" fillId="0" borderId="15" xfId="0" applyNumberFormat="1" applyFont="1" applyBorder="1" applyAlignment="1">
      <alignment horizontal="center"/>
    </xf>
    <xf numFmtId="0" fontId="3" fillId="0" borderId="3" xfId="0" applyFont="1" applyBorder="1"/>
    <xf numFmtId="1" fontId="5" fillId="0" borderId="15" xfId="0" applyNumberFormat="1" applyFont="1" applyBorder="1" applyAlignment="1">
      <alignment horizontal="center"/>
    </xf>
    <xf numFmtId="3" fontId="4" fillId="0" borderId="3" xfId="0" applyNumberFormat="1" applyFont="1" applyBorder="1"/>
    <xf numFmtId="3" fontId="5" fillId="0" borderId="3" xfId="0" applyNumberFormat="1" applyFont="1" applyBorder="1"/>
    <xf numFmtId="0" fontId="4" fillId="0" borderId="15" xfId="0" applyFont="1" applyBorder="1"/>
    <xf numFmtId="0" fontId="2" fillId="0" borderId="3" xfId="0" applyFont="1" applyBorder="1"/>
    <xf numFmtId="0" fontId="4" fillId="0" borderId="15" xfId="0" applyNumberFormat="1" applyFont="1" applyBorder="1" applyAlignment="1">
      <alignment horizontal="center"/>
    </xf>
    <xf numFmtId="41" fontId="2" fillId="0" borderId="20" xfId="0" applyNumberFormat="1" applyFont="1" applyBorder="1"/>
    <xf numFmtId="41" fontId="2" fillId="0" borderId="21" xfId="0" applyNumberFormat="1" applyFont="1" applyBorder="1"/>
    <xf numFmtId="42" fontId="2" fillId="0" borderId="0" xfId="0" applyNumberFormat="1" applyFont="1"/>
    <xf numFmtId="41" fontId="4" fillId="0" borderId="0" xfId="0" applyNumberFormat="1" applyFont="1"/>
    <xf numFmtId="164" fontId="4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4" fillId="0" borderId="0" xfId="0" applyFont="1" applyAlignment="1"/>
    <xf numFmtId="0" fontId="2" fillId="0" borderId="26" xfId="0" applyFont="1" applyBorder="1"/>
    <xf numFmtId="0" fontId="2" fillId="0" borderId="8" xfId="0" applyFont="1" applyBorder="1"/>
    <xf numFmtId="41" fontId="4" fillId="0" borderId="12" xfId="0" applyNumberFormat="1" applyFont="1" applyBorder="1"/>
    <xf numFmtId="0" fontId="4" fillId="0" borderId="12" xfId="0" applyFont="1" applyBorder="1"/>
    <xf numFmtId="41" fontId="2" fillId="0" borderId="3" xfId="0" applyNumberFormat="1" applyFont="1" applyBorder="1"/>
    <xf numFmtId="41" fontId="4" fillId="0" borderId="3" xfId="0" applyNumberFormat="1" applyFont="1" applyBorder="1"/>
    <xf numFmtId="41" fontId="4" fillId="0" borderId="18" xfId="0" applyNumberFormat="1" applyFont="1" applyBorder="1"/>
    <xf numFmtId="41" fontId="4" fillId="0" borderId="11" xfId="0" applyNumberFormat="1" applyFont="1" applyBorder="1"/>
    <xf numFmtId="41" fontId="5" fillId="0" borderId="11" xfId="0" applyNumberFormat="1" applyFont="1" applyBorder="1"/>
    <xf numFmtId="0" fontId="4" fillId="0" borderId="0" xfId="0" applyFont="1"/>
    <xf numFmtId="41" fontId="4" fillId="0" borderId="13" xfId="0" applyNumberFormat="1" applyFont="1" applyBorder="1"/>
    <xf numFmtId="0" fontId="2" fillId="0" borderId="0" xfId="0" applyFont="1" applyAlignment="1">
      <alignment horizontal="center"/>
    </xf>
    <xf numFmtId="0" fontId="6" fillId="0" borderId="0" xfId="0" applyFont="1"/>
    <xf numFmtId="165" fontId="7" fillId="0" borderId="0" xfId="3" applyNumberFormat="1" applyFont="1"/>
    <xf numFmtId="0" fontId="8" fillId="0" borderId="0" xfId="0" applyFont="1"/>
    <xf numFmtId="165" fontId="9" fillId="0" borderId="0" xfId="3" applyNumberFormat="1" applyFont="1"/>
    <xf numFmtId="3" fontId="8" fillId="0" borderId="0" xfId="0" applyNumberFormat="1" applyFont="1"/>
    <xf numFmtId="0" fontId="9" fillId="0" borderId="0" xfId="0" applyFont="1"/>
    <xf numFmtId="0" fontId="5" fillId="0" borderId="0" xfId="0" applyFont="1"/>
    <xf numFmtId="165" fontId="5" fillId="0" borderId="0" xfId="3" applyNumberFormat="1" applyFont="1"/>
    <xf numFmtId="165" fontId="4" fillId="0" borderId="0" xfId="3" applyNumberFormat="1" applyFont="1" applyAlignment="1"/>
    <xf numFmtId="0" fontId="3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165" fontId="5" fillId="0" borderId="7" xfId="3" applyNumberFormat="1" applyFont="1" applyBorder="1" applyAlignment="1">
      <alignment horizontal="center" vertical="center"/>
    </xf>
    <xf numFmtId="165" fontId="5" fillId="0" borderId="25" xfId="3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165" fontId="5" fillId="0" borderId="29" xfId="3" applyNumberFormat="1" applyFont="1" applyBorder="1" applyAlignment="1">
      <alignment horizontal="center" vertical="center"/>
    </xf>
    <xf numFmtId="165" fontId="5" fillId="0" borderId="32" xfId="3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165" fontId="5" fillId="0" borderId="30" xfId="3" applyNumberFormat="1" applyFont="1" applyBorder="1" applyAlignment="1">
      <alignment horizontal="center" vertical="center"/>
    </xf>
    <xf numFmtId="1" fontId="5" fillId="0" borderId="30" xfId="1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1" fontId="5" fillId="0" borderId="36" xfId="1" applyNumberFormat="1" applyFont="1" applyBorder="1" applyAlignment="1">
      <alignment horizontal="center" vertical="center"/>
    </xf>
    <xf numFmtId="41" fontId="3" fillId="0" borderId="0" xfId="2" applyNumberFormat="1" applyFont="1" applyBorder="1" applyAlignment="1">
      <alignment horizontal="center"/>
    </xf>
    <xf numFmtId="41" fontId="5" fillId="0" borderId="14" xfId="2" applyNumberFormat="1" applyFont="1" applyBorder="1"/>
    <xf numFmtId="165" fontId="5" fillId="0" borderId="13" xfId="2" applyNumberFormat="1" applyFont="1" applyBorder="1"/>
    <xf numFmtId="165" fontId="5" fillId="0" borderId="13" xfId="0" applyNumberFormat="1" applyFont="1" applyBorder="1"/>
    <xf numFmtId="165" fontId="5" fillId="0" borderId="12" xfId="2" applyNumberFormat="1" applyFont="1" applyBorder="1"/>
    <xf numFmtId="1" fontId="5" fillId="0" borderId="13" xfId="2" applyNumberFormat="1" applyFont="1" applyBorder="1" applyAlignment="1">
      <alignment horizontal="center"/>
    </xf>
    <xf numFmtId="41" fontId="5" fillId="0" borderId="13" xfId="2" applyNumberFormat="1" applyFont="1" applyBorder="1"/>
    <xf numFmtId="1" fontId="2" fillId="0" borderId="0" xfId="0" applyNumberFormat="1" applyFont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165" fontId="4" fillId="0" borderId="13" xfId="0" applyNumberFormat="1" applyFont="1" applyBorder="1"/>
    <xf numFmtId="41" fontId="4" fillId="0" borderId="13" xfId="2" applyNumberFormat="1" applyFont="1" applyBorder="1"/>
    <xf numFmtId="1" fontId="4" fillId="0" borderId="13" xfId="0" applyNumberFormat="1" applyFont="1" applyBorder="1" applyAlignment="1">
      <alignment horizontal="center"/>
    </xf>
    <xf numFmtId="10" fontId="4" fillId="0" borderId="13" xfId="0" applyNumberFormat="1" applyFont="1" applyBorder="1"/>
    <xf numFmtId="1" fontId="3" fillId="0" borderId="0" xfId="0" applyNumberFormat="1" applyFont="1" applyBorder="1" applyAlignment="1">
      <alignment horizontal="center"/>
    </xf>
    <xf numFmtId="1" fontId="5" fillId="0" borderId="13" xfId="0" applyNumberFormat="1" applyFont="1" applyBorder="1" applyAlignment="1">
      <alignment horizontal="center"/>
    </xf>
    <xf numFmtId="0" fontId="5" fillId="0" borderId="13" xfId="0" applyFont="1" applyBorder="1"/>
    <xf numFmtId="41" fontId="4" fillId="0" borderId="14" xfId="0" applyNumberFormat="1" applyFont="1" applyBorder="1"/>
    <xf numFmtId="41" fontId="4" fillId="0" borderId="14" xfId="2" applyNumberFormat="1" applyFont="1" applyBorder="1"/>
    <xf numFmtId="165" fontId="4" fillId="0" borderId="13" xfId="2" applyNumberFormat="1" applyFont="1" applyBorder="1"/>
    <xf numFmtId="165" fontId="4" fillId="0" borderId="12" xfId="2" applyNumberFormat="1" applyFont="1" applyBorder="1"/>
    <xf numFmtId="0" fontId="4" fillId="0" borderId="1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4" fillId="0" borderId="13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3" fontId="5" fillId="0" borderId="14" xfId="0" applyNumberFormat="1" applyFont="1" applyBorder="1"/>
    <xf numFmtId="41" fontId="5" fillId="0" borderId="13" xfId="0" applyNumberFormat="1" applyFont="1" applyBorder="1"/>
    <xf numFmtId="10" fontId="5" fillId="0" borderId="12" xfId="0" applyNumberFormat="1" applyFont="1" applyBorder="1"/>
    <xf numFmtId="3" fontId="4" fillId="0" borderId="14" xfId="0" applyNumberFormat="1" applyFont="1" applyBorder="1"/>
    <xf numFmtId="10" fontId="4" fillId="0" borderId="12" xfId="0" applyNumberFormat="1" applyFont="1" applyBorder="1"/>
    <xf numFmtId="10" fontId="4" fillId="0" borderId="12" xfId="2" applyNumberFormat="1" applyFont="1" applyBorder="1"/>
    <xf numFmtId="41" fontId="2" fillId="0" borderId="3" xfId="0" applyNumberFormat="1" applyFont="1" applyBorder="1" applyAlignment="1">
      <alignment horizontal="left"/>
    </xf>
    <xf numFmtId="0" fontId="5" fillId="0" borderId="12" xfId="0" applyFont="1" applyBorder="1"/>
    <xf numFmtId="1" fontId="2" fillId="0" borderId="19" xfId="0" applyNumberFormat="1" applyFont="1" applyBorder="1" applyAlignment="1">
      <alignment horizontal="center"/>
    </xf>
    <xf numFmtId="10" fontId="4" fillId="0" borderId="21" xfId="2" applyNumberFormat="1" applyFont="1" applyBorder="1"/>
    <xf numFmtId="41" fontId="4" fillId="0" borderId="20" xfId="2" applyNumberFormat="1" applyFont="1" applyBorder="1"/>
    <xf numFmtId="10" fontId="4" fillId="0" borderId="21" xfId="0" applyNumberFormat="1" applyFont="1" applyBorder="1"/>
    <xf numFmtId="10" fontId="4" fillId="0" borderId="27" xfId="2" applyNumberFormat="1" applyFont="1" applyBorder="1"/>
    <xf numFmtId="1" fontId="2" fillId="0" borderId="0" xfId="0" applyNumberFormat="1" applyFont="1" applyAlignment="1">
      <alignment horizontal="center"/>
    </xf>
    <xf numFmtId="1" fontId="5" fillId="0" borderId="0" xfId="3" applyNumberFormat="1" applyFont="1"/>
    <xf numFmtId="1" fontId="4" fillId="0" borderId="0" xfId="3" applyNumberFormat="1" applyFont="1" applyAlignment="1"/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5" fontId="5" fillId="0" borderId="7" xfId="3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165" fontId="5" fillId="0" borderId="12" xfId="3" applyNumberFormat="1" applyFont="1" applyBorder="1" applyAlignment="1">
      <alignment horizontal="center" vertical="center" wrapText="1"/>
    </xf>
    <xf numFmtId="1" fontId="5" fillId="0" borderId="41" xfId="1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65" fontId="5" fillId="0" borderId="13" xfId="3" applyNumberFormat="1" applyFont="1" applyBorder="1" applyAlignment="1">
      <alignment horizontal="center" vertical="center"/>
    </xf>
    <xf numFmtId="1" fontId="5" fillId="0" borderId="13" xfId="1" applyNumberFormat="1" applyFont="1" applyBorder="1" applyAlignment="1">
      <alignment horizontal="center" vertical="center"/>
    </xf>
    <xf numFmtId="1" fontId="5" fillId="0" borderId="15" xfId="1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" fontId="5" fillId="0" borderId="42" xfId="1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4" fillId="0" borderId="7" xfId="0" applyFont="1" applyBorder="1"/>
    <xf numFmtId="0" fontId="2" fillId="0" borderId="5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10" xfId="0" applyFont="1" applyBorder="1"/>
    <xf numFmtId="0" fontId="4" fillId="0" borderId="25" xfId="0" applyFont="1" applyBorder="1"/>
    <xf numFmtId="3" fontId="4" fillId="0" borderId="6" xfId="0" applyNumberFormat="1" applyFont="1" applyBorder="1"/>
    <xf numFmtId="0" fontId="4" fillId="0" borderId="43" xfId="0" applyFont="1" applyBorder="1"/>
    <xf numFmtId="1" fontId="5" fillId="0" borderId="15" xfId="2" applyNumberFormat="1" applyFont="1" applyBorder="1" applyAlignment="1">
      <alignment horizontal="center"/>
    </xf>
    <xf numFmtId="41" fontId="5" fillId="0" borderId="11" xfId="2" applyNumberFormat="1" applyFont="1" applyBorder="1"/>
    <xf numFmtId="41" fontId="5" fillId="0" borderId="42" xfId="2" applyNumberFormat="1" applyFont="1" applyBorder="1"/>
    <xf numFmtId="165" fontId="4" fillId="0" borderId="12" xfId="0" applyNumberFormat="1" applyFont="1" applyBorder="1"/>
    <xf numFmtId="0" fontId="4" fillId="0" borderId="11" xfId="0" applyFont="1" applyBorder="1"/>
    <xf numFmtId="0" fontId="4" fillId="0" borderId="42" xfId="0" applyFont="1" applyBorder="1"/>
    <xf numFmtId="0" fontId="5" fillId="0" borderId="42" xfId="0" applyFont="1" applyBorder="1"/>
    <xf numFmtId="41" fontId="4" fillId="0" borderId="11" xfId="2" applyNumberFormat="1" applyFont="1" applyBorder="1"/>
    <xf numFmtId="0" fontId="4" fillId="0" borderId="4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42" xfId="0" applyNumberFormat="1" applyFont="1" applyBorder="1" applyAlignment="1">
      <alignment horizontal="center"/>
    </xf>
    <xf numFmtId="1" fontId="5" fillId="0" borderId="4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5" fontId="5" fillId="0" borderId="12" xfId="0" applyNumberFormat="1" applyFont="1" applyBorder="1"/>
    <xf numFmtId="10" fontId="5" fillId="0" borderId="12" xfId="2" applyNumberFormat="1" applyFont="1" applyBorder="1"/>
    <xf numFmtId="41" fontId="4" fillId="0" borderId="42" xfId="0" applyNumberFormat="1" applyFont="1" applyBorder="1"/>
    <xf numFmtId="0" fontId="4" fillId="0" borderId="21" xfId="0" applyFont="1" applyBorder="1"/>
    <xf numFmtId="0" fontId="4" fillId="0" borderId="22" xfId="0" applyFont="1" applyBorder="1"/>
    <xf numFmtId="41" fontId="4" fillId="0" borderId="28" xfId="2" applyNumberFormat="1" applyFont="1" applyBorder="1"/>
    <xf numFmtId="1" fontId="4" fillId="0" borderId="21" xfId="0" applyNumberFormat="1" applyFont="1" applyBorder="1" applyAlignment="1">
      <alignment horizontal="center"/>
    </xf>
    <xf numFmtId="41" fontId="4" fillId="0" borderId="44" xfId="0" applyNumberFormat="1" applyFon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46A92-0970-4165-BC8C-38CCB52E20EC}">
  <sheetPr>
    <pageSetUpPr fitToPage="1"/>
  </sheetPr>
  <dimension ref="A2:U83"/>
  <sheetViews>
    <sheetView tabSelected="1" workbookViewId="0">
      <selection activeCell="W44" sqref="W44:W45"/>
    </sheetView>
  </sheetViews>
  <sheetFormatPr defaultRowHeight="14.25" x14ac:dyDescent="0.2"/>
  <cols>
    <col min="2" max="2" width="41.875" bestFit="1" customWidth="1"/>
    <col min="3" max="3" width="1.875" customWidth="1"/>
    <col min="4" max="4" width="12.25" bestFit="1" customWidth="1"/>
    <col min="6" max="6" width="8.375" bestFit="1" customWidth="1"/>
    <col min="7" max="7" width="8.625" bestFit="1" customWidth="1"/>
    <col min="9" max="9" width="8.375" bestFit="1" customWidth="1"/>
    <col min="10" max="10" width="8.75" bestFit="1" customWidth="1"/>
    <col min="11" max="11" width="8" bestFit="1" customWidth="1"/>
    <col min="12" max="13" width="8.375" bestFit="1" customWidth="1"/>
    <col min="14" max="15" width="6.125" bestFit="1" customWidth="1"/>
    <col min="16" max="16" width="7.25" bestFit="1" customWidth="1"/>
    <col min="17" max="17" width="8" bestFit="1" customWidth="1"/>
    <col min="18" max="19" width="8.375" bestFit="1" customWidth="1"/>
    <col min="20" max="21" width="6.125" bestFit="1" customWidth="1"/>
  </cols>
  <sheetData>
    <row r="2" spans="1:21" x14ac:dyDescent="0.2">
      <c r="A2" s="4"/>
      <c r="B2" s="2" t="s">
        <v>71</v>
      </c>
      <c r="C2" s="45"/>
      <c r="D2" s="45"/>
      <c r="E2" s="45"/>
      <c r="F2" s="46"/>
      <c r="G2" s="45"/>
      <c r="H2" s="45"/>
      <c r="I2" s="53"/>
      <c r="J2" s="32"/>
      <c r="K2" s="53"/>
      <c r="L2" s="53"/>
      <c r="M2" s="53"/>
      <c r="N2" s="32"/>
      <c r="O2" s="32"/>
      <c r="P2" s="32"/>
      <c r="Q2" s="53"/>
      <c r="R2" s="53"/>
      <c r="S2" s="53"/>
      <c r="T2" s="53"/>
      <c r="U2" s="32"/>
    </row>
    <row r="3" spans="1:21" x14ac:dyDescent="0.2">
      <c r="A3" s="2"/>
      <c r="B3" s="2" t="s">
        <v>72</v>
      </c>
      <c r="C3" s="44"/>
      <c r="D3" s="47"/>
      <c r="E3" s="47"/>
      <c r="F3" s="48"/>
      <c r="G3" s="49"/>
      <c r="H3" s="49"/>
      <c r="I3" s="48"/>
      <c r="J3" s="50"/>
      <c r="K3" s="48"/>
      <c r="L3" s="48"/>
      <c r="M3" s="48"/>
      <c r="N3" s="51"/>
      <c r="O3" s="51"/>
      <c r="P3" s="50"/>
      <c r="Q3" s="48"/>
      <c r="R3" s="52"/>
      <c r="S3" s="52"/>
      <c r="T3" s="116"/>
      <c r="U3" s="51"/>
    </row>
    <row r="4" spans="1:21" ht="15" thickBot="1" x14ac:dyDescent="0.25">
      <c r="A4" s="2"/>
      <c r="B4" s="31"/>
      <c r="C4" s="31"/>
      <c r="D4" s="31"/>
      <c r="E4" s="31"/>
      <c r="F4" s="53"/>
      <c r="G4" s="31"/>
      <c r="H4" s="31"/>
      <c r="I4" s="53"/>
      <c r="J4" s="32"/>
      <c r="K4" s="53"/>
      <c r="L4" s="53"/>
      <c r="M4" s="53"/>
      <c r="N4" s="32"/>
      <c r="O4" s="32"/>
      <c r="P4" s="32"/>
      <c r="Q4" s="53"/>
      <c r="R4" s="53"/>
      <c r="S4" s="53"/>
      <c r="T4" s="117"/>
      <c r="U4" s="32"/>
    </row>
    <row r="5" spans="1:21" ht="15.75" thickTop="1" thickBot="1" x14ac:dyDescent="0.25">
      <c r="A5" s="2"/>
      <c r="B5" s="5" t="s">
        <v>0</v>
      </c>
      <c r="C5" s="6"/>
      <c r="D5" s="118" t="s">
        <v>53</v>
      </c>
      <c r="E5" s="118"/>
      <c r="F5" s="118"/>
      <c r="G5" s="118"/>
      <c r="H5" s="118"/>
      <c r="I5" s="118"/>
      <c r="J5" s="118" t="s">
        <v>54</v>
      </c>
      <c r="K5" s="118"/>
      <c r="L5" s="118"/>
      <c r="M5" s="118"/>
      <c r="N5" s="118"/>
      <c r="O5" s="118"/>
      <c r="P5" s="118" t="s">
        <v>55</v>
      </c>
      <c r="Q5" s="118"/>
      <c r="R5" s="118"/>
      <c r="S5" s="118"/>
      <c r="T5" s="118"/>
      <c r="U5" s="119"/>
    </row>
    <row r="6" spans="1:21" ht="15" thickBot="1" x14ac:dyDescent="0.25">
      <c r="A6" s="2"/>
      <c r="B6" s="7"/>
      <c r="C6" s="8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1"/>
    </row>
    <row r="7" spans="1:21" ht="15" thickBot="1" x14ac:dyDescent="0.25">
      <c r="A7" s="30"/>
      <c r="B7" s="7"/>
      <c r="C7" s="8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1"/>
    </row>
    <row r="8" spans="1:21" ht="15" thickBot="1" x14ac:dyDescent="0.25">
      <c r="A8" s="30"/>
      <c r="B8" s="7"/>
      <c r="C8" s="8"/>
      <c r="D8" s="122" t="s">
        <v>56</v>
      </c>
      <c r="E8" s="122"/>
      <c r="F8" s="122"/>
      <c r="G8" s="122" t="s">
        <v>73</v>
      </c>
      <c r="H8" s="122"/>
      <c r="I8" s="122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1"/>
    </row>
    <row r="9" spans="1:21" ht="15" thickBot="1" x14ac:dyDescent="0.25">
      <c r="A9" s="30"/>
      <c r="B9" s="7"/>
      <c r="C9" s="8"/>
      <c r="D9" s="122"/>
      <c r="E9" s="122"/>
      <c r="F9" s="122"/>
      <c r="G9" s="122"/>
      <c r="H9" s="122"/>
      <c r="I9" s="122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1"/>
    </row>
    <row r="10" spans="1:21" ht="14.25" customHeight="1" x14ac:dyDescent="0.2">
      <c r="A10" s="2"/>
      <c r="B10" s="7"/>
      <c r="C10" s="8"/>
      <c r="D10" s="123" t="s">
        <v>57</v>
      </c>
      <c r="E10" s="54" t="s">
        <v>58</v>
      </c>
      <c r="F10" s="124" t="s">
        <v>59</v>
      </c>
      <c r="G10" s="123" t="s">
        <v>57</v>
      </c>
      <c r="H10" s="54" t="s">
        <v>58</v>
      </c>
      <c r="I10" s="124" t="s">
        <v>59</v>
      </c>
      <c r="J10" s="56" t="s">
        <v>60</v>
      </c>
      <c r="K10" s="57"/>
      <c r="L10" s="58" t="s">
        <v>61</v>
      </c>
      <c r="M10" s="59"/>
      <c r="N10" s="60" t="s">
        <v>62</v>
      </c>
      <c r="O10" s="61"/>
      <c r="P10" s="62" t="s">
        <v>60</v>
      </c>
      <c r="Q10" s="57"/>
      <c r="R10" s="58" t="s">
        <v>61</v>
      </c>
      <c r="S10" s="59"/>
      <c r="T10" s="60" t="s">
        <v>62</v>
      </c>
      <c r="U10" s="63"/>
    </row>
    <row r="11" spans="1:21" x14ac:dyDescent="0.2">
      <c r="A11" s="2"/>
      <c r="B11" s="7"/>
      <c r="C11" s="8"/>
      <c r="D11" s="125"/>
      <c r="E11" s="55"/>
      <c r="F11" s="126"/>
      <c r="G11" s="125"/>
      <c r="H11" s="55"/>
      <c r="I11" s="126"/>
      <c r="J11" s="64"/>
      <c r="K11" s="65"/>
      <c r="L11" s="66"/>
      <c r="M11" s="67"/>
      <c r="N11" s="68"/>
      <c r="O11" s="69"/>
      <c r="P11" s="70"/>
      <c r="Q11" s="65"/>
      <c r="R11" s="66"/>
      <c r="S11" s="67"/>
      <c r="T11" s="68"/>
      <c r="U11" s="71"/>
    </row>
    <row r="12" spans="1:21" x14ac:dyDescent="0.2">
      <c r="A12" s="3"/>
      <c r="B12" s="7"/>
      <c r="C12" s="8"/>
      <c r="D12" s="125"/>
      <c r="E12" s="55"/>
      <c r="F12" s="126"/>
      <c r="G12" s="125"/>
      <c r="H12" s="55"/>
      <c r="I12" s="126"/>
      <c r="J12" s="75" t="s">
        <v>63</v>
      </c>
      <c r="K12" s="73" t="s">
        <v>64</v>
      </c>
      <c r="L12" s="74">
        <v>2019</v>
      </c>
      <c r="M12" s="74">
        <v>2016</v>
      </c>
      <c r="N12" s="74">
        <v>2019</v>
      </c>
      <c r="O12" s="127">
        <v>2016</v>
      </c>
      <c r="P12" s="72" t="s">
        <v>63</v>
      </c>
      <c r="Q12" s="73" t="s">
        <v>64</v>
      </c>
      <c r="R12" s="74">
        <v>2019</v>
      </c>
      <c r="S12" s="74">
        <v>2016</v>
      </c>
      <c r="T12" s="74">
        <v>2019</v>
      </c>
      <c r="U12" s="76">
        <v>2016</v>
      </c>
    </row>
    <row r="13" spans="1:21" ht="15" thickBot="1" x14ac:dyDescent="0.25">
      <c r="A13" s="4"/>
      <c r="B13" s="7"/>
      <c r="C13" s="8"/>
      <c r="D13" s="125"/>
      <c r="E13" s="55"/>
      <c r="F13" s="126"/>
      <c r="G13" s="125"/>
      <c r="H13" s="55"/>
      <c r="I13" s="126"/>
      <c r="J13" s="128"/>
      <c r="K13" s="129"/>
      <c r="L13" s="130"/>
      <c r="M13" s="130"/>
      <c r="N13" s="130"/>
      <c r="O13" s="131"/>
      <c r="P13" s="132"/>
      <c r="Q13" s="129"/>
      <c r="R13" s="130"/>
      <c r="S13" s="130"/>
      <c r="T13" s="130"/>
      <c r="U13" s="133"/>
    </row>
    <row r="14" spans="1:21" x14ac:dyDescent="0.2">
      <c r="A14" s="4"/>
      <c r="B14" s="33"/>
      <c r="C14" s="34"/>
      <c r="D14" s="134"/>
      <c r="E14" s="135"/>
      <c r="F14" s="136"/>
      <c r="G14" s="137"/>
      <c r="H14" s="135"/>
      <c r="I14" s="136"/>
      <c r="J14" s="138"/>
      <c r="K14" s="139"/>
      <c r="L14" s="139"/>
      <c r="M14" s="139"/>
      <c r="N14" s="139"/>
      <c r="O14" s="140"/>
      <c r="P14" s="141"/>
      <c r="Q14" s="139"/>
      <c r="R14" s="139"/>
      <c r="S14" s="142"/>
      <c r="T14" s="139"/>
      <c r="U14" s="143"/>
    </row>
    <row r="15" spans="1:21" x14ac:dyDescent="0.2">
      <c r="A15" s="3">
        <v>1</v>
      </c>
      <c r="B15" s="11" t="s">
        <v>1</v>
      </c>
      <c r="C15" s="77"/>
      <c r="D15" s="12">
        <v>14410</v>
      </c>
      <c r="E15" s="13">
        <v>9163</v>
      </c>
      <c r="F15" s="81">
        <f>(E15/D15)</f>
        <v>0.6358778625954199</v>
      </c>
      <c r="G15" s="12">
        <v>12417</v>
      </c>
      <c r="H15" s="13">
        <v>8442</v>
      </c>
      <c r="I15" s="81">
        <f>(H15/G15)</f>
        <v>0.67987436578883786</v>
      </c>
      <c r="J15" s="78">
        <f>(D15-G15)</f>
        <v>1993</v>
      </c>
      <c r="K15" s="79">
        <f>(J15/G15)</f>
        <v>0.16050575823467828</v>
      </c>
      <c r="L15" s="80">
        <v>1.0223483504788933</v>
      </c>
      <c r="M15" s="79">
        <v>1.0207151664611591</v>
      </c>
      <c r="N15" s="82"/>
      <c r="O15" s="144"/>
      <c r="P15" s="145">
        <v>721</v>
      </c>
      <c r="Q15" s="79">
        <v>8.5406301824212272E-2</v>
      </c>
      <c r="R15" s="79">
        <v>1.0200378492708448</v>
      </c>
      <c r="S15" s="79">
        <v>1.0307692307692307</v>
      </c>
      <c r="T15" s="83"/>
      <c r="U15" s="146"/>
    </row>
    <row r="16" spans="1:21" x14ac:dyDescent="0.2">
      <c r="A16" s="4">
        <v>2</v>
      </c>
      <c r="B16" s="14"/>
      <c r="C16" s="84"/>
      <c r="D16" s="15"/>
      <c r="E16" s="16"/>
      <c r="F16" s="36"/>
      <c r="G16" s="15"/>
      <c r="H16" s="16"/>
      <c r="I16" s="147"/>
      <c r="J16" s="86"/>
      <c r="K16" s="87"/>
      <c r="L16" s="88"/>
      <c r="M16" s="87"/>
      <c r="N16" s="89"/>
      <c r="O16" s="17"/>
      <c r="P16" s="148"/>
      <c r="Q16" s="87"/>
      <c r="R16" s="87"/>
      <c r="S16" s="87"/>
      <c r="T16" s="85"/>
      <c r="U16" s="149"/>
    </row>
    <row r="17" spans="1:21" x14ac:dyDescent="0.2">
      <c r="A17" s="3">
        <v>3</v>
      </c>
      <c r="B17" s="18" t="s">
        <v>2</v>
      </c>
      <c r="C17" s="91"/>
      <c r="D17" s="12">
        <v>14095</v>
      </c>
      <c r="E17" s="13">
        <v>8983</v>
      </c>
      <c r="F17" s="81">
        <f>(E17/D17)</f>
        <v>0.63731819794253286</v>
      </c>
      <c r="G17" s="12">
        <f>(G19+G23)</f>
        <v>12165</v>
      </c>
      <c r="H17" s="13">
        <f>(H19+H23)</f>
        <v>8190</v>
      </c>
      <c r="I17" s="81">
        <f>(H17/G17)</f>
        <v>0.67324290998766956</v>
      </c>
      <c r="J17" s="78">
        <f>(D17-G17)</f>
        <v>1930</v>
      </c>
      <c r="K17" s="79">
        <f>(J17/G17)</f>
        <v>0.1586518701191944</v>
      </c>
      <c r="L17" s="80">
        <v>1</v>
      </c>
      <c r="M17" s="79">
        <v>1</v>
      </c>
      <c r="N17" s="92"/>
      <c r="O17" s="19"/>
      <c r="P17" s="145">
        <v>793</v>
      </c>
      <c r="Q17" s="79">
        <v>9.6825396825396828E-2</v>
      </c>
      <c r="R17" s="79">
        <v>1</v>
      </c>
      <c r="S17" s="79">
        <v>1</v>
      </c>
      <c r="T17" s="93"/>
      <c r="U17" s="150"/>
    </row>
    <row r="18" spans="1:21" x14ac:dyDescent="0.2">
      <c r="A18" s="4">
        <v>4</v>
      </c>
      <c r="B18" s="14"/>
      <c r="C18" s="84"/>
      <c r="D18" s="15"/>
      <c r="E18" s="16"/>
      <c r="F18" s="36"/>
      <c r="G18" s="15"/>
      <c r="H18" s="16"/>
      <c r="I18" s="147"/>
      <c r="J18" s="94"/>
      <c r="K18" s="87"/>
      <c r="L18" s="43"/>
      <c r="M18" s="87"/>
      <c r="N18" s="85"/>
      <c r="O18" s="22"/>
      <c r="P18" s="40"/>
      <c r="Q18" s="87"/>
      <c r="R18" s="87"/>
      <c r="S18" s="87"/>
      <c r="T18" s="85"/>
      <c r="U18" s="149"/>
    </row>
    <row r="19" spans="1:21" x14ac:dyDescent="0.2">
      <c r="A19" s="3">
        <v>5</v>
      </c>
      <c r="B19" s="14" t="s">
        <v>3</v>
      </c>
      <c r="C19" s="91"/>
      <c r="D19" s="12">
        <v>13439</v>
      </c>
      <c r="E19" s="13">
        <v>8719</v>
      </c>
      <c r="F19" s="81">
        <f t="shared" ref="F19:F25" si="0">(E19/D19)</f>
        <v>0.64878339162140042</v>
      </c>
      <c r="G19" s="12">
        <f>(G20+G21+G22)</f>
        <v>11475</v>
      </c>
      <c r="H19" s="13">
        <f>(H20+H21+H22)</f>
        <v>7921</v>
      </c>
      <c r="I19" s="81">
        <f t="shared" ref="I19:I25" si="1">(H19/G19)</f>
        <v>0.69028322440087142</v>
      </c>
      <c r="J19" s="78">
        <f t="shared" ref="J19:J25" si="2">(D19-G19)</f>
        <v>1964</v>
      </c>
      <c r="K19" s="79">
        <f t="shared" ref="K19:K25" si="3">(J19/G19)</f>
        <v>0.17115468409586057</v>
      </c>
      <c r="L19" s="80">
        <v>0.95345867328840017</v>
      </c>
      <c r="M19" s="79">
        <v>0.9432799013563502</v>
      </c>
      <c r="N19" s="92"/>
      <c r="O19" s="19"/>
      <c r="P19" s="145">
        <v>798</v>
      </c>
      <c r="Q19" s="79">
        <v>0.1007448554475445</v>
      </c>
      <c r="R19" s="79">
        <v>0.9706111544027608</v>
      </c>
      <c r="S19" s="79">
        <v>0.96715506715506716</v>
      </c>
      <c r="T19" s="93"/>
      <c r="U19" s="150"/>
    </row>
    <row r="20" spans="1:21" x14ac:dyDescent="0.2">
      <c r="A20" s="4">
        <v>6</v>
      </c>
      <c r="B20" s="20" t="s">
        <v>4</v>
      </c>
      <c r="C20" s="84"/>
      <c r="D20" s="15">
        <v>7583</v>
      </c>
      <c r="E20" s="16">
        <v>4330</v>
      </c>
      <c r="F20" s="97">
        <f t="shared" si="0"/>
        <v>0.57101411051035211</v>
      </c>
      <c r="G20" s="15">
        <f>(G28+G29+G37+G38)</f>
        <v>5946</v>
      </c>
      <c r="H20" s="16">
        <f>(H28+H29+H37+H38)</f>
        <v>4177</v>
      </c>
      <c r="I20" s="97">
        <f t="shared" si="1"/>
        <v>0.70248906828119739</v>
      </c>
      <c r="J20" s="95">
        <f t="shared" si="2"/>
        <v>1637</v>
      </c>
      <c r="K20" s="96">
        <f t="shared" si="3"/>
        <v>0.27531113353514969</v>
      </c>
      <c r="L20" s="87">
        <v>0.5379921958141185</v>
      </c>
      <c r="M20" s="96">
        <v>0.48877928483353883</v>
      </c>
      <c r="N20" s="89"/>
      <c r="O20" s="17"/>
      <c r="P20" s="151">
        <v>153</v>
      </c>
      <c r="Q20" s="96">
        <v>3.6629159683983718E-2</v>
      </c>
      <c r="R20" s="96">
        <v>0.4820215963486586</v>
      </c>
      <c r="S20" s="96">
        <v>0.51001221001220998</v>
      </c>
      <c r="T20" s="85"/>
      <c r="U20" s="149"/>
    </row>
    <row r="21" spans="1:21" x14ac:dyDescent="0.2">
      <c r="A21" s="4">
        <v>7</v>
      </c>
      <c r="B21" s="20" t="s">
        <v>5</v>
      </c>
      <c r="C21" s="84"/>
      <c r="D21" s="15">
        <v>5503</v>
      </c>
      <c r="E21" s="16">
        <v>4078</v>
      </c>
      <c r="F21" s="97">
        <f t="shared" si="0"/>
        <v>0.74105033618026528</v>
      </c>
      <c r="G21" s="15">
        <f>(G30+G31+G32+G36+G41+G42+G43+G56+G60)</f>
        <v>5332</v>
      </c>
      <c r="H21" s="16">
        <f>(H30+H31+H32+H36+H41+H42+H43+H56+H60)</f>
        <v>3574</v>
      </c>
      <c r="I21" s="97">
        <f t="shared" si="1"/>
        <v>0.67029257314328583</v>
      </c>
      <c r="J21" s="95">
        <f t="shared" si="2"/>
        <v>171</v>
      </c>
      <c r="K21" s="96">
        <f t="shared" si="3"/>
        <v>3.2070517629407352E-2</v>
      </c>
      <c r="L21" s="87">
        <v>0.39042213550904575</v>
      </c>
      <c r="M21" s="96">
        <v>0.43830661734484178</v>
      </c>
      <c r="N21" s="89"/>
      <c r="O21" s="17"/>
      <c r="P21" s="151">
        <v>504</v>
      </c>
      <c r="Q21" s="96">
        <v>0.14101846670397314</v>
      </c>
      <c r="R21" s="96">
        <v>0.4539686073694757</v>
      </c>
      <c r="S21" s="96">
        <v>0.43638583638583639</v>
      </c>
      <c r="T21" s="85"/>
      <c r="U21" s="149"/>
    </row>
    <row r="22" spans="1:21" x14ac:dyDescent="0.2">
      <c r="A22" s="4">
        <v>8</v>
      </c>
      <c r="B22" s="20" t="s">
        <v>6</v>
      </c>
      <c r="C22" s="84"/>
      <c r="D22" s="15">
        <v>353</v>
      </c>
      <c r="E22" s="16">
        <v>311</v>
      </c>
      <c r="F22" s="97">
        <f t="shared" si="0"/>
        <v>0.88101983002832862</v>
      </c>
      <c r="G22" s="15">
        <f>(G50+G67)</f>
        <v>197</v>
      </c>
      <c r="H22" s="16">
        <f>(H50+H67)</f>
        <v>170</v>
      </c>
      <c r="I22" s="97">
        <f t="shared" si="1"/>
        <v>0.86294416243654826</v>
      </c>
      <c r="J22" s="95">
        <f t="shared" si="2"/>
        <v>156</v>
      </c>
      <c r="K22" s="96">
        <f t="shared" si="3"/>
        <v>0.79187817258883253</v>
      </c>
      <c r="L22" s="87">
        <v>2.5044341965235899E-2</v>
      </c>
      <c r="M22" s="96">
        <v>1.6193999177969584E-2</v>
      </c>
      <c r="N22" s="89"/>
      <c r="O22" s="17"/>
      <c r="P22" s="151">
        <v>141</v>
      </c>
      <c r="Q22" s="96">
        <v>0.8294117647058824</v>
      </c>
      <c r="R22" s="96">
        <v>3.462095068462652E-2</v>
      </c>
      <c r="S22" s="96">
        <v>2.0757020757020756E-2</v>
      </c>
      <c r="T22" s="98"/>
      <c r="U22" s="152"/>
    </row>
    <row r="23" spans="1:21" x14ac:dyDescent="0.2">
      <c r="A23" s="3">
        <v>9</v>
      </c>
      <c r="B23" s="21" t="s">
        <v>7</v>
      </c>
      <c r="C23" s="91"/>
      <c r="D23" s="12">
        <v>656</v>
      </c>
      <c r="E23" s="13">
        <v>264</v>
      </c>
      <c r="F23" s="81">
        <f t="shared" si="0"/>
        <v>0.40243902439024393</v>
      </c>
      <c r="G23" s="12">
        <f>(G24+G25)</f>
        <v>690</v>
      </c>
      <c r="H23" s="13">
        <f>(H24+H25)</f>
        <v>269</v>
      </c>
      <c r="I23" s="81">
        <f t="shared" si="1"/>
        <v>0.3898550724637681</v>
      </c>
      <c r="J23" s="78">
        <f t="shared" si="2"/>
        <v>-34</v>
      </c>
      <c r="K23" s="79">
        <f t="shared" si="3"/>
        <v>-4.9275362318840582E-2</v>
      </c>
      <c r="L23" s="80">
        <v>4.6541326711599856E-2</v>
      </c>
      <c r="M23" s="79">
        <v>5.6720098643649818E-2</v>
      </c>
      <c r="N23" s="92"/>
      <c r="O23" s="19"/>
      <c r="P23" s="145">
        <v>-5</v>
      </c>
      <c r="Q23" s="79">
        <v>-1.858736059479554E-2</v>
      </c>
      <c r="R23" s="79">
        <v>2.9388845597239231E-2</v>
      </c>
      <c r="S23" s="79">
        <v>3.2844932844932846E-2</v>
      </c>
      <c r="T23" s="93"/>
      <c r="U23" s="150"/>
    </row>
    <row r="24" spans="1:21" x14ac:dyDescent="0.2">
      <c r="A24" s="4">
        <v>10</v>
      </c>
      <c r="B24" s="20" t="s">
        <v>8</v>
      </c>
      <c r="C24" s="84"/>
      <c r="D24" s="15">
        <v>493</v>
      </c>
      <c r="E24" s="16">
        <v>116</v>
      </c>
      <c r="F24" s="97">
        <f t="shared" si="0"/>
        <v>0.23529411764705882</v>
      </c>
      <c r="G24" s="15">
        <f>(G33)</f>
        <v>587</v>
      </c>
      <c r="H24" s="16">
        <f>(H33)</f>
        <v>177</v>
      </c>
      <c r="I24" s="97">
        <f t="shared" si="1"/>
        <v>0.30153321976149916</v>
      </c>
      <c r="J24" s="95">
        <f t="shared" si="2"/>
        <v>-94</v>
      </c>
      <c r="K24" s="96">
        <f t="shared" si="3"/>
        <v>-0.16013628620102216</v>
      </c>
      <c r="L24" s="87">
        <v>3.4976942178077335E-2</v>
      </c>
      <c r="M24" s="96">
        <v>4.8253185367858609E-2</v>
      </c>
      <c r="N24" s="89"/>
      <c r="O24" s="17"/>
      <c r="P24" s="151">
        <v>-61</v>
      </c>
      <c r="Q24" s="96">
        <v>-0.34463276836158191</v>
      </c>
      <c r="R24" s="96">
        <v>1.2913280641211177E-2</v>
      </c>
      <c r="S24" s="96">
        <v>2.1611721611721611E-2</v>
      </c>
      <c r="T24" s="85"/>
      <c r="U24" s="149"/>
    </row>
    <row r="25" spans="1:21" x14ac:dyDescent="0.2">
      <c r="A25" s="4">
        <v>11</v>
      </c>
      <c r="B25" s="20" t="s">
        <v>9</v>
      </c>
      <c r="C25" s="84"/>
      <c r="D25" s="15">
        <v>163</v>
      </c>
      <c r="E25" s="16">
        <v>148</v>
      </c>
      <c r="F25" s="97">
        <f t="shared" si="0"/>
        <v>0.90797546012269936</v>
      </c>
      <c r="G25" s="15">
        <f>(G49+G58+G62+G66+G69)</f>
        <v>103</v>
      </c>
      <c r="H25" s="16">
        <f>(H49+H58+H62+H66+H69)</f>
        <v>92</v>
      </c>
      <c r="I25" s="97">
        <f t="shared" si="1"/>
        <v>0.89320388349514568</v>
      </c>
      <c r="J25" s="95">
        <f t="shared" si="2"/>
        <v>60</v>
      </c>
      <c r="K25" s="96">
        <f t="shared" si="3"/>
        <v>0.58252427184466016</v>
      </c>
      <c r="L25" s="87">
        <v>1.1564384533522525E-2</v>
      </c>
      <c r="M25" s="96">
        <v>8.4669132757912036E-3</v>
      </c>
      <c r="N25" s="89"/>
      <c r="O25" s="17"/>
      <c r="P25" s="151">
        <v>56</v>
      </c>
      <c r="Q25" s="96">
        <v>0.60869565217391308</v>
      </c>
      <c r="R25" s="96">
        <v>1.6475564956028053E-2</v>
      </c>
      <c r="S25" s="96">
        <v>1.1233211233211233E-2</v>
      </c>
      <c r="T25" s="85"/>
      <c r="U25" s="149"/>
    </row>
    <row r="26" spans="1:21" x14ac:dyDescent="0.2">
      <c r="A26" s="4">
        <v>12</v>
      </c>
      <c r="B26" s="21"/>
      <c r="C26" s="84"/>
      <c r="D26" s="15"/>
      <c r="E26" s="16"/>
      <c r="F26" s="36"/>
      <c r="G26" s="15"/>
      <c r="H26" s="16"/>
      <c r="I26" s="147"/>
      <c r="J26" s="86"/>
      <c r="K26" s="87"/>
      <c r="L26" s="43"/>
      <c r="M26" s="87"/>
      <c r="N26" s="89"/>
      <c r="O26" s="17"/>
      <c r="P26" s="148"/>
      <c r="Q26" s="87"/>
      <c r="R26" s="87"/>
      <c r="S26" s="87"/>
      <c r="T26" s="85"/>
      <c r="U26" s="149"/>
    </row>
    <row r="27" spans="1:21" x14ac:dyDescent="0.2">
      <c r="A27" s="3">
        <v>13</v>
      </c>
      <c r="B27" s="18" t="s">
        <v>10</v>
      </c>
      <c r="C27" s="91"/>
      <c r="D27" s="12">
        <v>5312</v>
      </c>
      <c r="E27" s="13">
        <v>3608</v>
      </c>
      <c r="F27" s="81">
        <f t="shared" ref="F27:F38" si="4">(E27/D27)</f>
        <v>0.67921686746987953</v>
      </c>
      <c r="G27" s="12">
        <f>SUM(G28:G33)</f>
        <v>5268</v>
      </c>
      <c r="H27" s="13">
        <f>SUM(H28:H33)</f>
        <v>3508</v>
      </c>
      <c r="I27" s="81">
        <f t="shared" ref="I27:I33" si="5">(H27/G27)</f>
        <v>0.66590736522399396</v>
      </c>
      <c r="J27" s="78">
        <f t="shared" ref="J27:J33" si="6">(D27-G27)</f>
        <v>44</v>
      </c>
      <c r="K27" s="79">
        <f t="shared" ref="K27:K33" si="7">(J27/G27)</f>
        <v>8.3523158694001516E-3</v>
      </c>
      <c r="L27" s="80">
        <v>0.37687123093295494</v>
      </c>
      <c r="M27" s="79">
        <v>0.43304562268803948</v>
      </c>
      <c r="N27" s="92"/>
      <c r="O27" s="19"/>
      <c r="P27" s="145">
        <v>100</v>
      </c>
      <c r="Q27" s="79">
        <v>2.8506271379703536E-2</v>
      </c>
      <c r="R27" s="79">
        <v>0.4016475564956028</v>
      </c>
      <c r="S27" s="79">
        <v>0.4283272283272283</v>
      </c>
      <c r="T27" s="93"/>
      <c r="U27" s="150"/>
    </row>
    <row r="28" spans="1:21" x14ac:dyDescent="0.2">
      <c r="A28" s="4">
        <v>14</v>
      </c>
      <c r="B28" s="99" t="s">
        <v>11</v>
      </c>
      <c r="C28" s="153"/>
      <c r="D28" s="15">
        <v>2041</v>
      </c>
      <c r="E28" s="16">
        <v>1453</v>
      </c>
      <c r="F28" s="97">
        <f t="shared" si="4"/>
        <v>0.71190592846643808</v>
      </c>
      <c r="G28" s="15">
        <v>1653</v>
      </c>
      <c r="H28" s="16">
        <v>1326</v>
      </c>
      <c r="I28" s="97">
        <f t="shared" si="5"/>
        <v>0.80217785843920142</v>
      </c>
      <c r="J28" s="95">
        <f t="shared" si="6"/>
        <v>388</v>
      </c>
      <c r="K28" s="96">
        <f t="shared" si="7"/>
        <v>0.23472474289171205</v>
      </c>
      <c r="L28" s="87">
        <v>0.14480312167435261</v>
      </c>
      <c r="M28" s="96">
        <v>0.13588162762022196</v>
      </c>
      <c r="N28" s="100">
        <v>3</v>
      </c>
      <c r="O28" s="17">
        <v>3</v>
      </c>
      <c r="P28" s="151">
        <v>127</v>
      </c>
      <c r="Q28" s="96">
        <v>9.5776772247360489E-2</v>
      </c>
      <c r="R28" s="96">
        <v>0.16174997216965378</v>
      </c>
      <c r="S28" s="96">
        <v>0.16190476190476191</v>
      </c>
      <c r="T28" s="100">
        <v>2</v>
      </c>
      <c r="U28" s="154">
        <v>1</v>
      </c>
    </row>
    <row r="29" spans="1:21" x14ac:dyDescent="0.2">
      <c r="A29" s="4">
        <v>15</v>
      </c>
      <c r="B29" s="99" t="s">
        <v>12</v>
      </c>
      <c r="C29" s="153"/>
      <c r="D29" s="15">
        <v>1242</v>
      </c>
      <c r="E29" s="16">
        <v>613</v>
      </c>
      <c r="F29" s="97">
        <f t="shared" si="4"/>
        <v>0.49355877616747185</v>
      </c>
      <c r="G29" s="15">
        <v>758</v>
      </c>
      <c r="H29" s="16">
        <v>567</v>
      </c>
      <c r="I29" s="97">
        <f t="shared" si="5"/>
        <v>0.74802110817941958</v>
      </c>
      <c r="J29" s="95">
        <f t="shared" si="6"/>
        <v>484</v>
      </c>
      <c r="K29" s="96">
        <f t="shared" si="7"/>
        <v>0.63852242744063326</v>
      </c>
      <c r="L29" s="87">
        <v>8.8116353316779E-2</v>
      </c>
      <c r="M29" s="96">
        <v>6.2309905466502259E-2</v>
      </c>
      <c r="N29" s="100">
        <v>5</v>
      </c>
      <c r="O29" s="17">
        <v>6</v>
      </c>
      <c r="P29" s="151">
        <v>46</v>
      </c>
      <c r="Q29" s="96">
        <v>8.1128747795414458E-2</v>
      </c>
      <c r="R29" s="96">
        <v>6.8240008905710789E-2</v>
      </c>
      <c r="S29" s="96">
        <v>6.9230769230769235E-2</v>
      </c>
      <c r="T29" s="100">
        <v>4</v>
      </c>
      <c r="U29" s="154">
        <v>7</v>
      </c>
    </row>
    <row r="30" spans="1:21" x14ac:dyDescent="0.2">
      <c r="A30" s="4">
        <v>16</v>
      </c>
      <c r="B30" s="99" t="s">
        <v>13</v>
      </c>
      <c r="C30" s="153"/>
      <c r="D30" s="15">
        <v>294</v>
      </c>
      <c r="E30" s="16">
        <v>282</v>
      </c>
      <c r="F30" s="97">
        <f t="shared" si="4"/>
        <v>0.95918367346938771</v>
      </c>
      <c r="G30" s="15">
        <v>190</v>
      </c>
      <c r="H30" s="16">
        <v>190</v>
      </c>
      <c r="I30" s="97">
        <f t="shared" si="5"/>
        <v>1</v>
      </c>
      <c r="J30" s="95">
        <f t="shared" si="6"/>
        <v>104</v>
      </c>
      <c r="K30" s="96">
        <f t="shared" si="7"/>
        <v>0.54736842105263162</v>
      </c>
      <c r="L30" s="87">
        <v>2.0858460446967011E-2</v>
      </c>
      <c r="M30" s="96">
        <v>1.5618577887381833E-2</v>
      </c>
      <c r="N30" s="100">
        <v>12</v>
      </c>
      <c r="O30" s="17">
        <v>11</v>
      </c>
      <c r="P30" s="151">
        <v>92</v>
      </c>
      <c r="Q30" s="96">
        <v>0.48421052631578948</v>
      </c>
      <c r="R30" s="96">
        <v>3.1392630524323721E-2</v>
      </c>
      <c r="S30" s="96">
        <v>2.31990231990232E-2</v>
      </c>
      <c r="T30" s="100">
        <v>10</v>
      </c>
      <c r="U30" s="154">
        <v>10</v>
      </c>
    </row>
    <row r="31" spans="1:21" x14ac:dyDescent="0.2">
      <c r="A31" s="4">
        <v>17</v>
      </c>
      <c r="B31" s="99" t="s">
        <v>14</v>
      </c>
      <c r="C31" s="153"/>
      <c r="D31" s="15">
        <v>684</v>
      </c>
      <c r="E31" s="16">
        <v>588</v>
      </c>
      <c r="F31" s="97">
        <f t="shared" si="4"/>
        <v>0.85964912280701755</v>
      </c>
      <c r="G31" s="15">
        <v>447</v>
      </c>
      <c r="H31" s="16">
        <v>439</v>
      </c>
      <c r="I31" s="97">
        <f t="shared" si="5"/>
        <v>0.98210290827740487</v>
      </c>
      <c r="J31" s="95">
        <f t="shared" si="6"/>
        <v>237</v>
      </c>
      <c r="K31" s="96">
        <f t="shared" si="7"/>
        <v>0.53020134228187921</v>
      </c>
      <c r="L31" s="87">
        <v>4.8527846754168144E-2</v>
      </c>
      <c r="M31" s="96">
        <v>3.6744759556103575E-2</v>
      </c>
      <c r="N31" s="100">
        <v>6</v>
      </c>
      <c r="O31" s="17">
        <v>10</v>
      </c>
      <c r="P31" s="151">
        <v>149</v>
      </c>
      <c r="Q31" s="96">
        <v>0.33940774487471526</v>
      </c>
      <c r="R31" s="96">
        <v>6.5456974284760105E-2</v>
      </c>
      <c r="S31" s="96">
        <v>5.3601953601953599E-2</v>
      </c>
      <c r="T31" s="100">
        <v>6</v>
      </c>
      <c r="U31" s="154">
        <v>9</v>
      </c>
    </row>
    <row r="32" spans="1:21" x14ac:dyDescent="0.2">
      <c r="A32" s="4">
        <v>18</v>
      </c>
      <c r="B32" s="99" t="s">
        <v>15</v>
      </c>
      <c r="C32" s="153"/>
      <c r="D32" s="15">
        <v>558</v>
      </c>
      <c r="E32" s="16">
        <v>556</v>
      </c>
      <c r="F32" s="97">
        <f t="shared" si="4"/>
        <v>0.99641577060931896</v>
      </c>
      <c r="G32" s="15">
        <v>1633</v>
      </c>
      <c r="H32" s="16">
        <v>809</v>
      </c>
      <c r="I32" s="97">
        <f t="shared" si="5"/>
        <v>0.49540722596448256</v>
      </c>
      <c r="J32" s="95">
        <f t="shared" si="6"/>
        <v>-1075</v>
      </c>
      <c r="K32" s="96">
        <f t="shared" si="7"/>
        <v>-0.65829761175750157</v>
      </c>
      <c r="L32" s="87">
        <v>3.9588506562610856E-2</v>
      </c>
      <c r="M32" s="96">
        <v>0.13423756678997123</v>
      </c>
      <c r="N32" s="100">
        <v>8</v>
      </c>
      <c r="O32" s="17">
        <v>4</v>
      </c>
      <c r="P32" s="151">
        <v>-253</v>
      </c>
      <c r="Q32" s="96">
        <v>-0.31273176761433868</v>
      </c>
      <c r="R32" s="96">
        <v>6.1894689969943226E-2</v>
      </c>
      <c r="S32" s="96">
        <v>9.8778998778998775E-2</v>
      </c>
      <c r="T32" s="100">
        <v>7</v>
      </c>
      <c r="U32" s="154">
        <v>4</v>
      </c>
    </row>
    <row r="33" spans="1:21" x14ac:dyDescent="0.2">
      <c r="A33" s="4">
        <v>19</v>
      </c>
      <c r="B33" s="99" t="s">
        <v>16</v>
      </c>
      <c r="C33" s="153"/>
      <c r="D33" s="15">
        <v>493</v>
      </c>
      <c r="E33" s="16">
        <v>116</v>
      </c>
      <c r="F33" s="97">
        <f t="shared" si="4"/>
        <v>0.23529411764705882</v>
      </c>
      <c r="G33" s="15">
        <v>587</v>
      </c>
      <c r="H33" s="16">
        <v>177</v>
      </c>
      <c r="I33" s="97">
        <f t="shared" si="5"/>
        <v>0.30153321976149916</v>
      </c>
      <c r="J33" s="95">
        <f t="shared" si="6"/>
        <v>-94</v>
      </c>
      <c r="K33" s="96">
        <f t="shared" si="7"/>
        <v>-0.16013628620102216</v>
      </c>
      <c r="L33" s="87">
        <v>3.4976942178077335E-2</v>
      </c>
      <c r="M33" s="96">
        <v>4.8253185367858609E-2</v>
      </c>
      <c r="N33" s="100">
        <v>9</v>
      </c>
      <c r="O33" s="17">
        <v>8</v>
      </c>
      <c r="P33" s="151">
        <v>-61</v>
      </c>
      <c r="Q33" s="96">
        <v>-0.34463276836158191</v>
      </c>
      <c r="R33" s="96">
        <v>1.2913280641211177E-2</v>
      </c>
      <c r="S33" s="96">
        <v>2.1611721611721611E-2</v>
      </c>
      <c r="T33" s="100">
        <v>16</v>
      </c>
      <c r="U33" s="154">
        <v>12</v>
      </c>
    </row>
    <row r="34" spans="1:21" x14ac:dyDescent="0.2">
      <c r="A34" s="4">
        <v>20</v>
      </c>
      <c r="B34" s="18"/>
      <c r="C34" s="10"/>
      <c r="D34" s="15"/>
      <c r="E34" s="16"/>
      <c r="F34" s="97"/>
      <c r="G34" s="15"/>
      <c r="H34" s="16"/>
      <c r="I34" s="147"/>
      <c r="J34" s="94"/>
      <c r="K34" s="87"/>
      <c r="L34" s="43"/>
      <c r="M34" s="87"/>
      <c r="N34" s="100"/>
      <c r="O34" s="17"/>
      <c r="P34" s="148"/>
      <c r="Q34" s="87"/>
      <c r="R34" s="87"/>
      <c r="S34" s="87"/>
      <c r="T34" s="100"/>
      <c r="U34" s="154"/>
    </row>
    <row r="35" spans="1:21" x14ac:dyDescent="0.2">
      <c r="A35" s="3">
        <v>21</v>
      </c>
      <c r="B35" s="18" t="s">
        <v>17</v>
      </c>
      <c r="C35" s="9"/>
      <c r="D35" s="12">
        <v>6350</v>
      </c>
      <c r="E35" s="13">
        <v>3477</v>
      </c>
      <c r="F35" s="81">
        <f t="shared" si="4"/>
        <v>0.54755905511811021</v>
      </c>
      <c r="G35" s="12">
        <f>SUM(G36:G38)</f>
        <v>4953</v>
      </c>
      <c r="H35" s="13">
        <f>SUM(H36:H38)</f>
        <v>2914</v>
      </c>
      <c r="I35" s="81">
        <f t="shared" ref="I35:I38" si="8">(H35/G35)</f>
        <v>0.5883303048657379</v>
      </c>
      <c r="J35" s="78">
        <f t="shared" ref="J35:J38" si="9">(D35-G35)</f>
        <v>1397</v>
      </c>
      <c r="K35" s="79">
        <f t="shared" ref="K35:K38" si="10">(J35/G35)</f>
        <v>0.28205128205128205</v>
      </c>
      <c r="L35" s="80">
        <v>0.45051436679673645</v>
      </c>
      <c r="M35" s="79">
        <v>0.40715166461159064</v>
      </c>
      <c r="N35" s="101"/>
      <c r="O35" s="19"/>
      <c r="P35" s="145">
        <v>563</v>
      </c>
      <c r="Q35" s="79">
        <v>0.19320521619766645</v>
      </c>
      <c r="R35" s="79">
        <v>0.38706445508182119</v>
      </c>
      <c r="S35" s="79">
        <v>0.35579975579975581</v>
      </c>
      <c r="T35" s="101"/>
      <c r="U35" s="155"/>
    </row>
    <row r="36" spans="1:21" x14ac:dyDescent="0.2">
      <c r="A36" s="4">
        <v>22</v>
      </c>
      <c r="B36" s="99" t="s">
        <v>18</v>
      </c>
      <c r="C36" s="153"/>
      <c r="D36" s="15">
        <v>2050</v>
      </c>
      <c r="E36" s="16">
        <v>1213</v>
      </c>
      <c r="F36" s="97">
        <f t="shared" si="4"/>
        <v>0.5917073170731707</v>
      </c>
      <c r="G36" s="15">
        <v>1418</v>
      </c>
      <c r="H36" s="16">
        <v>630</v>
      </c>
      <c r="I36" s="97">
        <f t="shared" si="8"/>
        <v>0.44428772919605075</v>
      </c>
      <c r="J36" s="95">
        <f t="shared" si="9"/>
        <v>632</v>
      </c>
      <c r="K36" s="96">
        <f t="shared" si="10"/>
        <v>0.44569816643159377</v>
      </c>
      <c r="L36" s="87">
        <v>0.14544164597374956</v>
      </c>
      <c r="M36" s="96">
        <v>0.11656391286477599</v>
      </c>
      <c r="N36" s="100">
        <v>2</v>
      </c>
      <c r="O36" s="17">
        <v>5</v>
      </c>
      <c r="P36" s="151">
        <v>583</v>
      </c>
      <c r="Q36" s="96">
        <v>0.92539682539682544</v>
      </c>
      <c r="R36" s="96">
        <v>0.13503283980852721</v>
      </c>
      <c r="S36" s="96">
        <v>7.6923076923076927E-2</v>
      </c>
      <c r="T36" s="100">
        <v>3</v>
      </c>
      <c r="U36" s="154">
        <v>5</v>
      </c>
    </row>
    <row r="37" spans="1:21" x14ac:dyDescent="0.2">
      <c r="A37" s="4">
        <v>23</v>
      </c>
      <c r="B37" s="99" t="s">
        <v>19</v>
      </c>
      <c r="C37" s="153"/>
      <c r="D37" s="15">
        <v>2582</v>
      </c>
      <c r="E37" s="16">
        <v>556</v>
      </c>
      <c r="F37" s="97">
        <f t="shared" si="4"/>
        <v>0.21533694810224632</v>
      </c>
      <c r="G37" s="15">
        <v>1831</v>
      </c>
      <c r="H37" s="16">
        <v>1080</v>
      </c>
      <c r="I37" s="97">
        <f t="shared" si="8"/>
        <v>0.5898416166029492</v>
      </c>
      <c r="J37" s="95">
        <f t="shared" si="9"/>
        <v>751</v>
      </c>
      <c r="K37" s="96">
        <f t="shared" si="10"/>
        <v>0.4101583833970508</v>
      </c>
      <c r="L37" s="87">
        <v>0.18318552678254701</v>
      </c>
      <c r="M37" s="96">
        <v>0.15051376900945335</v>
      </c>
      <c r="N37" s="100">
        <v>1</v>
      </c>
      <c r="O37" s="17">
        <v>1</v>
      </c>
      <c r="P37" s="151">
        <v>-524</v>
      </c>
      <c r="Q37" s="96">
        <v>-0.48518518518518516</v>
      </c>
      <c r="R37" s="96">
        <v>6.1894689969943226E-2</v>
      </c>
      <c r="S37" s="96">
        <v>0.13186813186813187</v>
      </c>
      <c r="T37" s="100">
        <v>7</v>
      </c>
      <c r="U37" s="154">
        <v>3</v>
      </c>
    </row>
    <row r="38" spans="1:21" x14ac:dyDescent="0.2">
      <c r="A38" s="4">
        <v>24</v>
      </c>
      <c r="B38" s="99" t="s">
        <v>20</v>
      </c>
      <c r="C38" s="153"/>
      <c r="D38" s="15">
        <v>1718</v>
      </c>
      <c r="E38" s="16">
        <v>1708</v>
      </c>
      <c r="F38" s="97">
        <f t="shared" si="4"/>
        <v>0.99417927823050056</v>
      </c>
      <c r="G38" s="15">
        <v>1704</v>
      </c>
      <c r="H38" s="16">
        <v>1204</v>
      </c>
      <c r="I38" s="97">
        <f t="shared" si="8"/>
        <v>0.70657276995305163</v>
      </c>
      <c r="J38" s="95">
        <f t="shared" si="9"/>
        <v>14</v>
      </c>
      <c r="K38" s="96">
        <f t="shared" si="10"/>
        <v>8.2159624413145546E-3</v>
      </c>
      <c r="L38" s="87">
        <v>0.12188719404043988</v>
      </c>
      <c r="M38" s="96">
        <v>0.14007398273736127</v>
      </c>
      <c r="N38" s="100">
        <v>4</v>
      </c>
      <c r="O38" s="17">
        <v>2</v>
      </c>
      <c r="P38" s="151">
        <v>504</v>
      </c>
      <c r="Q38" s="96">
        <v>0.41860465116279072</v>
      </c>
      <c r="R38" s="96">
        <v>0.19013692530335077</v>
      </c>
      <c r="S38" s="96">
        <v>0.14700854700854701</v>
      </c>
      <c r="T38" s="100">
        <v>1</v>
      </c>
      <c r="U38" s="154">
        <v>2</v>
      </c>
    </row>
    <row r="39" spans="1:21" x14ac:dyDescent="0.2">
      <c r="A39" s="4">
        <v>25</v>
      </c>
      <c r="B39" s="18"/>
      <c r="C39" s="10"/>
      <c r="D39" s="15"/>
      <c r="E39" s="16"/>
      <c r="F39" s="106"/>
      <c r="G39" s="15"/>
      <c r="H39" s="16"/>
      <c r="I39" s="147"/>
      <c r="J39" s="86"/>
      <c r="K39" s="87"/>
      <c r="L39" s="43"/>
      <c r="M39" s="87"/>
      <c r="N39" s="100"/>
      <c r="O39" s="17"/>
      <c r="P39" s="148"/>
      <c r="Q39" s="87"/>
      <c r="R39" s="87"/>
      <c r="S39" s="87"/>
      <c r="T39" s="100"/>
      <c r="U39" s="154"/>
    </row>
    <row r="40" spans="1:21" x14ac:dyDescent="0.2">
      <c r="A40" s="3">
        <v>26</v>
      </c>
      <c r="B40" s="18" t="s">
        <v>21</v>
      </c>
      <c r="C40" s="156"/>
      <c r="D40" s="12">
        <v>1493</v>
      </c>
      <c r="E40" s="13">
        <v>1099</v>
      </c>
      <c r="F40" s="81">
        <f t="shared" ref="F40:F43" si="11">(E40/D40)</f>
        <v>0.73610180843938378</v>
      </c>
      <c r="G40" s="12">
        <f>SUM(G41:G43)</f>
        <v>1424</v>
      </c>
      <c r="H40" s="13">
        <f>SUM(H41:H43)</f>
        <v>1343</v>
      </c>
      <c r="I40" s="81">
        <f t="shared" ref="I40:I43" si="12">(H40/G40)</f>
        <v>0.9431179775280899</v>
      </c>
      <c r="J40" s="78">
        <f t="shared" ref="J40:J43" si="13">(D40-G40)</f>
        <v>69</v>
      </c>
      <c r="K40" s="79">
        <f t="shared" ref="K40:K43" si="14">(J40/G40)</f>
        <v>4.8455056179775281E-2</v>
      </c>
      <c r="L40" s="80">
        <v>0.10592408655551613</v>
      </c>
      <c r="M40" s="79">
        <v>0.11705713111385121</v>
      </c>
      <c r="N40" s="101"/>
      <c r="O40" s="19"/>
      <c r="P40" s="145">
        <v>-244</v>
      </c>
      <c r="Q40" s="79">
        <v>-0.18168279970215934</v>
      </c>
      <c r="R40" s="79">
        <v>0.12234220193699209</v>
      </c>
      <c r="S40" s="79">
        <v>0.16398046398046398</v>
      </c>
      <c r="T40" s="101"/>
      <c r="U40" s="155"/>
    </row>
    <row r="41" spans="1:21" x14ac:dyDescent="0.2">
      <c r="A41" s="4">
        <v>27</v>
      </c>
      <c r="B41" s="99" t="s">
        <v>22</v>
      </c>
      <c r="C41" s="153"/>
      <c r="D41" s="15">
        <v>385</v>
      </c>
      <c r="E41" s="16">
        <v>145</v>
      </c>
      <c r="F41" s="97">
        <f t="shared" si="11"/>
        <v>0.37662337662337664</v>
      </c>
      <c r="G41" s="15">
        <v>190</v>
      </c>
      <c r="H41" s="16">
        <v>190</v>
      </c>
      <c r="I41" s="97">
        <f t="shared" si="12"/>
        <v>1</v>
      </c>
      <c r="J41" s="95">
        <f t="shared" si="13"/>
        <v>195</v>
      </c>
      <c r="K41" s="96">
        <f t="shared" si="14"/>
        <v>1.0263157894736843</v>
      </c>
      <c r="L41" s="87">
        <v>2.7314650585313942E-2</v>
      </c>
      <c r="M41" s="96">
        <v>1.5618577887381833E-2</v>
      </c>
      <c r="N41" s="100">
        <v>11</v>
      </c>
      <c r="O41" s="17">
        <v>12</v>
      </c>
      <c r="P41" s="151">
        <v>-45</v>
      </c>
      <c r="Q41" s="96">
        <v>-0.23684210526315788</v>
      </c>
      <c r="R41" s="96">
        <v>1.6141600801513972E-2</v>
      </c>
      <c r="S41" s="96">
        <v>2.31990231990232E-2</v>
      </c>
      <c r="T41" s="100">
        <v>14</v>
      </c>
      <c r="U41" s="154">
        <v>11</v>
      </c>
    </row>
    <row r="42" spans="1:21" x14ac:dyDescent="0.2">
      <c r="A42" s="4">
        <v>28</v>
      </c>
      <c r="B42" s="99" t="s">
        <v>23</v>
      </c>
      <c r="C42" s="153"/>
      <c r="D42" s="15">
        <v>675</v>
      </c>
      <c r="E42" s="16">
        <v>595</v>
      </c>
      <c r="F42" s="97">
        <f t="shared" si="11"/>
        <v>0.88148148148148153</v>
      </c>
      <c r="G42" s="15">
        <v>690</v>
      </c>
      <c r="H42" s="16">
        <v>618</v>
      </c>
      <c r="I42" s="97">
        <f t="shared" si="12"/>
        <v>0.89565217391304353</v>
      </c>
      <c r="J42" s="95">
        <f t="shared" si="13"/>
        <v>-15</v>
      </c>
      <c r="K42" s="96">
        <f t="shared" si="14"/>
        <v>-2.1739130434782608E-2</v>
      </c>
      <c r="L42" s="87">
        <v>4.7889322454771198E-2</v>
      </c>
      <c r="M42" s="96">
        <v>5.6720098643649818E-2</v>
      </c>
      <c r="N42" s="100">
        <v>7</v>
      </c>
      <c r="O42" s="17">
        <v>7</v>
      </c>
      <c r="P42" s="151">
        <v>-23</v>
      </c>
      <c r="Q42" s="96">
        <v>-3.7216828478964403E-2</v>
      </c>
      <c r="R42" s="96">
        <v>6.6236223978626288E-2</v>
      </c>
      <c r="S42" s="96">
        <v>7.5457875457875453E-2</v>
      </c>
      <c r="T42" s="100">
        <v>5</v>
      </c>
      <c r="U42" s="154">
        <v>6</v>
      </c>
    </row>
    <row r="43" spans="1:21" x14ac:dyDescent="0.2">
      <c r="A43" s="4">
        <v>29</v>
      </c>
      <c r="B43" s="99" t="s">
        <v>24</v>
      </c>
      <c r="C43" s="153"/>
      <c r="D43" s="15">
        <v>433</v>
      </c>
      <c r="E43" s="16">
        <v>359</v>
      </c>
      <c r="F43" s="97">
        <f t="shared" si="11"/>
        <v>0.82909930715935332</v>
      </c>
      <c r="G43" s="15">
        <v>544</v>
      </c>
      <c r="H43" s="16">
        <v>535</v>
      </c>
      <c r="I43" s="97">
        <f t="shared" si="12"/>
        <v>0.98345588235294112</v>
      </c>
      <c r="J43" s="95">
        <f t="shared" si="13"/>
        <v>-111</v>
      </c>
      <c r="K43" s="96">
        <f t="shared" si="14"/>
        <v>-0.20404411764705882</v>
      </c>
      <c r="L43" s="87">
        <v>3.0720113515431004E-2</v>
      </c>
      <c r="M43" s="96">
        <v>4.4718454582819561E-2</v>
      </c>
      <c r="N43" s="100">
        <v>10</v>
      </c>
      <c r="O43" s="17">
        <v>9</v>
      </c>
      <c r="P43" s="151">
        <v>-176</v>
      </c>
      <c r="Q43" s="96">
        <v>-0.32897196261682243</v>
      </c>
      <c r="R43" s="96">
        <v>3.9964377156851832E-2</v>
      </c>
      <c r="S43" s="96">
        <v>6.5323565323565327E-2</v>
      </c>
      <c r="T43" s="100">
        <v>9</v>
      </c>
      <c r="U43" s="154">
        <v>8</v>
      </c>
    </row>
    <row r="44" spans="1:21" x14ac:dyDescent="0.2">
      <c r="A44" s="4">
        <v>30</v>
      </c>
      <c r="B44" s="18"/>
      <c r="C44" s="10"/>
      <c r="D44" s="15"/>
      <c r="E44" s="16"/>
      <c r="F44" s="106"/>
      <c r="G44" s="15"/>
      <c r="H44" s="16"/>
      <c r="I44" s="147"/>
      <c r="J44" s="86"/>
      <c r="K44" s="87"/>
      <c r="L44" s="43"/>
      <c r="M44" s="87"/>
      <c r="N44" s="100"/>
      <c r="O44" s="17"/>
      <c r="P44" s="148"/>
      <c r="Q44" s="87"/>
      <c r="R44" s="87"/>
      <c r="S44" s="87"/>
      <c r="T44" s="100"/>
      <c r="U44" s="154"/>
    </row>
    <row r="45" spans="1:21" x14ac:dyDescent="0.2">
      <c r="A45" s="3">
        <v>31</v>
      </c>
      <c r="B45" s="11" t="s">
        <v>25</v>
      </c>
      <c r="C45" s="9"/>
      <c r="D45" s="12"/>
      <c r="E45" s="13"/>
      <c r="F45" s="109"/>
      <c r="G45" s="12"/>
      <c r="H45" s="13"/>
      <c r="I45" s="157"/>
      <c r="J45" s="102"/>
      <c r="K45" s="80"/>
      <c r="L45" s="103"/>
      <c r="M45" s="80"/>
      <c r="N45" s="101"/>
      <c r="O45" s="19"/>
      <c r="P45" s="41"/>
      <c r="Q45" s="80"/>
      <c r="R45" s="80"/>
      <c r="S45" s="80"/>
      <c r="T45" s="101"/>
      <c r="U45" s="155"/>
    </row>
    <row r="46" spans="1:21" x14ac:dyDescent="0.2">
      <c r="A46" s="4">
        <v>32</v>
      </c>
      <c r="B46" s="37" t="s">
        <v>26</v>
      </c>
      <c r="C46" s="10"/>
      <c r="D46" s="15"/>
      <c r="E46" s="16"/>
      <c r="F46" s="35"/>
      <c r="G46" s="15"/>
      <c r="H46" s="16"/>
      <c r="I46" s="147"/>
      <c r="J46" s="105"/>
      <c r="K46" s="87"/>
      <c r="L46" s="43"/>
      <c r="M46" s="87"/>
      <c r="N46" s="100"/>
      <c r="O46" s="17"/>
      <c r="P46" s="40"/>
      <c r="Q46" s="87"/>
      <c r="R46" s="87"/>
      <c r="S46" s="87"/>
      <c r="T46" s="100"/>
      <c r="U46" s="154"/>
    </row>
    <row r="47" spans="1:21" x14ac:dyDescent="0.2">
      <c r="A47" s="4">
        <v>33</v>
      </c>
      <c r="B47" s="38" t="s">
        <v>27</v>
      </c>
      <c r="C47" s="10"/>
      <c r="D47" s="15"/>
      <c r="E47" s="16"/>
      <c r="F47" s="107"/>
      <c r="G47" s="15"/>
      <c r="H47" s="16"/>
      <c r="I47" s="97"/>
      <c r="J47" s="95"/>
      <c r="K47" s="96"/>
      <c r="L47" s="90"/>
      <c r="M47" s="96"/>
      <c r="N47" s="100"/>
      <c r="O47" s="17"/>
      <c r="P47" s="151"/>
      <c r="Q47" s="96"/>
      <c r="R47" s="96"/>
      <c r="S47" s="96"/>
      <c r="T47" s="100"/>
      <c r="U47" s="154"/>
    </row>
    <row r="48" spans="1:21" x14ac:dyDescent="0.2">
      <c r="A48" s="4">
        <v>34</v>
      </c>
      <c r="B48" s="38" t="s">
        <v>28</v>
      </c>
      <c r="C48" s="10"/>
      <c r="D48" s="15"/>
      <c r="E48" s="16"/>
      <c r="F48" s="107"/>
      <c r="G48" s="15"/>
      <c r="H48" s="16"/>
      <c r="I48" s="97"/>
      <c r="J48" s="95"/>
      <c r="K48" s="96"/>
      <c r="L48" s="90"/>
      <c r="M48" s="96"/>
      <c r="N48" s="100"/>
      <c r="O48" s="17"/>
      <c r="P48" s="151"/>
      <c r="Q48" s="96"/>
      <c r="R48" s="96"/>
      <c r="S48" s="96"/>
      <c r="T48" s="100"/>
      <c r="U48" s="154"/>
    </row>
    <row r="49" spans="1:21" x14ac:dyDescent="0.2">
      <c r="A49" s="4">
        <v>35</v>
      </c>
      <c r="B49" s="108" t="s">
        <v>65</v>
      </c>
      <c r="C49" s="153"/>
      <c r="D49" s="15">
        <v>66</v>
      </c>
      <c r="E49" s="16">
        <v>66</v>
      </c>
      <c r="F49" s="97">
        <f t="shared" ref="F49:F50" si="15">(E49/D49)</f>
        <v>1</v>
      </c>
      <c r="G49" s="15">
        <v>34</v>
      </c>
      <c r="H49" s="16">
        <v>34</v>
      </c>
      <c r="I49" s="97">
        <f t="shared" ref="I49:I50" si="16">(H49/G49)</f>
        <v>1</v>
      </c>
      <c r="J49" s="95">
        <f t="shared" ref="J49:J50" si="17">(D49-G49)</f>
        <v>32</v>
      </c>
      <c r="K49" s="96">
        <f t="shared" ref="K49:K50" si="18">(J49/G49)</f>
        <v>0.94117647058823528</v>
      </c>
      <c r="L49" s="87">
        <v>4.6825115289109613E-3</v>
      </c>
      <c r="M49" s="96">
        <v>2.7949034114262226E-3</v>
      </c>
      <c r="N49" s="100">
        <v>17</v>
      </c>
      <c r="O49" s="17">
        <v>17</v>
      </c>
      <c r="P49" s="151">
        <v>32</v>
      </c>
      <c r="Q49" s="96">
        <v>0.94117647058823528</v>
      </c>
      <c r="R49" s="96">
        <v>7.3472113993098076E-3</v>
      </c>
      <c r="S49" s="96">
        <v>4.1514041514041514E-3</v>
      </c>
      <c r="T49" s="100">
        <v>17</v>
      </c>
      <c r="U49" s="154">
        <v>17</v>
      </c>
    </row>
    <row r="50" spans="1:21" x14ac:dyDescent="0.2">
      <c r="A50" s="4">
        <v>36</v>
      </c>
      <c r="B50" s="108" t="s">
        <v>66</v>
      </c>
      <c r="C50" s="153"/>
      <c r="D50" s="15">
        <v>142</v>
      </c>
      <c r="E50" s="16">
        <v>140</v>
      </c>
      <c r="F50" s="97">
        <f t="shared" si="15"/>
        <v>0.9859154929577465</v>
      </c>
      <c r="G50" s="15">
        <v>121</v>
      </c>
      <c r="H50" s="16">
        <v>117</v>
      </c>
      <c r="I50" s="97">
        <f t="shared" si="16"/>
        <v>0.96694214876033058</v>
      </c>
      <c r="J50" s="95">
        <f t="shared" si="17"/>
        <v>21</v>
      </c>
      <c r="K50" s="96">
        <f t="shared" si="18"/>
        <v>0.17355371900826447</v>
      </c>
      <c r="L50" s="87">
        <v>1.0074494501596311E-2</v>
      </c>
      <c r="M50" s="96">
        <v>9.9465680230168517E-3</v>
      </c>
      <c r="N50" s="100">
        <v>16</v>
      </c>
      <c r="O50" s="17">
        <v>14</v>
      </c>
      <c r="P50" s="151">
        <v>23</v>
      </c>
      <c r="Q50" s="96">
        <v>0.19658119658119658</v>
      </c>
      <c r="R50" s="96">
        <v>1.5584993877323833E-2</v>
      </c>
      <c r="S50" s="96">
        <v>1.4285714285714285E-2</v>
      </c>
      <c r="T50" s="100">
        <v>15</v>
      </c>
      <c r="U50" s="154">
        <v>13</v>
      </c>
    </row>
    <row r="51" spans="1:21" x14ac:dyDescent="0.2">
      <c r="A51" s="4">
        <v>37</v>
      </c>
      <c r="B51" s="18"/>
      <c r="C51" s="10"/>
      <c r="D51" s="15"/>
      <c r="E51" s="16"/>
      <c r="F51" s="106"/>
      <c r="G51" s="15"/>
      <c r="H51" s="16"/>
      <c r="I51" s="147"/>
      <c r="J51" s="105"/>
      <c r="K51" s="87"/>
      <c r="L51" s="43"/>
      <c r="M51" s="87"/>
      <c r="N51" s="100"/>
      <c r="O51" s="17"/>
      <c r="P51" s="151"/>
      <c r="Q51" s="96"/>
      <c r="R51" s="87"/>
      <c r="S51" s="87"/>
      <c r="T51" s="100"/>
      <c r="U51" s="154"/>
    </row>
    <row r="52" spans="1:21" x14ac:dyDescent="0.2">
      <c r="A52" s="3">
        <v>38</v>
      </c>
      <c r="B52" s="11" t="s">
        <v>29</v>
      </c>
      <c r="C52" s="9"/>
      <c r="D52" s="12"/>
      <c r="E52" s="13"/>
      <c r="F52" s="158"/>
      <c r="G52" s="12"/>
      <c r="H52" s="13"/>
      <c r="I52" s="81"/>
      <c r="J52" s="102"/>
      <c r="K52" s="80"/>
      <c r="L52" s="103"/>
      <c r="M52" s="80"/>
      <c r="N52" s="101"/>
      <c r="O52" s="19"/>
      <c r="P52" s="41"/>
      <c r="Q52" s="80"/>
      <c r="R52" s="80"/>
      <c r="S52" s="80"/>
      <c r="T52" s="101"/>
      <c r="U52" s="155"/>
    </row>
    <row r="53" spans="1:21" x14ac:dyDescent="0.2">
      <c r="A53" s="4">
        <v>39</v>
      </c>
      <c r="B53" s="37" t="s">
        <v>30</v>
      </c>
      <c r="C53" s="10"/>
      <c r="D53" s="15"/>
      <c r="E53" s="16"/>
      <c r="F53" s="36"/>
      <c r="G53" s="15"/>
      <c r="H53" s="16"/>
      <c r="I53" s="147"/>
      <c r="J53" s="105"/>
      <c r="K53" s="87"/>
      <c r="L53" s="43"/>
      <c r="M53" s="87"/>
      <c r="N53" s="100"/>
      <c r="O53" s="17"/>
      <c r="P53" s="40"/>
      <c r="Q53" s="87"/>
      <c r="R53" s="87"/>
      <c r="S53" s="87"/>
      <c r="T53" s="100"/>
      <c r="U53" s="154"/>
    </row>
    <row r="54" spans="1:21" x14ac:dyDescent="0.2">
      <c r="A54" s="4">
        <v>40</v>
      </c>
      <c r="B54" s="38" t="s">
        <v>31</v>
      </c>
      <c r="C54" s="10"/>
      <c r="D54" s="15"/>
      <c r="E54" s="16"/>
      <c r="F54" s="107"/>
      <c r="G54" s="15"/>
      <c r="H54" s="16"/>
      <c r="I54" s="97"/>
      <c r="J54" s="95"/>
      <c r="K54" s="96"/>
      <c r="L54" s="90"/>
      <c r="M54" s="96"/>
      <c r="N54" s="100"/>
      <c r="O54" s="17"/>
      <c r="P54" s="151"/>
      <c r="Q54" s="96"/>
      <c r="R54" s="96"/>
      <c r="S54" s="96"/>
      <c r="T54" s="100"/>
      <c r="U54" s="154"/>
    </row>
    <row r="55" spans="1:21" x14ac:dyDescent="0.2">
      <c r="A55" s="4">
        <v>41</v>
      </c>
      <c r="B55" s="38" t="s">
        <v>32</v>
      </c>
      <c r="C55" s="10"/>
      <c r="D55" s="15"/>
      <c r="E55" s="16"/>
      <c r="F55" s="107"/>
      <c r="G55" s="15"/>
      <c r="H55" s="16"/>
      <c r="I55" s="97"/>
      <c r="J55" s="95"/>
      <c r="K55" s="96"/>
      <c r="L55" s="90"/>
      <c r="M55" s="96"/>
      <c r="N55" s="100"/>
      <c r="O55" s="17"/>
      <c r="P55" s="151"/>
      <c r="Q55" s="96"/>
      <c r="R55" s="96"/>
      <c r="S55" s="96"/>
      <c r="T55" s="100"/>
      <c r="U55" s="154"/>
    </row>
    <row r="56" spans="1:21" x14ac:dyDescent="0.2">
      <c r="A56" s="4">
        <v>42</v>
      </c>
      <c r="B56" s="108" t="s">
        <v>67</v>
      </c>
      <c r="C56" s="153"/>
      <c r="D56" s="15">
        <v>146</v>
      </c>
      <c r="E56" s="16">
        <v>146</v>
      </c>
      <c r="F56" s="97">
        <f>(E56/D56)</f>
        <v>1</v>
      </c>
      <c r="G56" s="15">
        <v>64</v>
      </c>
      <c r="H56" s="16">
        <v>64</v>
      </c>
      <c r="I56" s="97">
        <f>(H56/G56)</f>
        <v>1</v>
      </c>
      <c r="J56" s="95">
        <f>(D56-G56)</f>
        <v>82</v>
      </c>
      <c r="K56" s="96">
        <f>(J56/G56)</f>
        <v>1.28125</v>
      </c>
      <c r="L56" s="87">
        <v>1.0358283079106067E-2</v>
      </c>
      <c r="M56" s="96">
        <v>5.2609946568023015E-3</v>
      </c>
      <c r="N56" s="100">
        <v>15</v>
      </c>
      <c r="O56" s="17">
        <v>16</v>
      </c>
      <c r="P56" s="151">
        <v>82</v>
      </c>
      <c r="Q56" s="96">
        <v>1.28125</v>
      </c>
      <c r="R56" s="96">
        <v>1.6252922186351999E-2</v>
      </c>
      <c r="S56" s="96">
        <v>7.8144078144078144E-3</v>
      </c>
      <c r="T56" s="100">
        <v>13</v>
      </c>
      <c r="U56" s="154">
        <v>15</v>
      </c>
    </row>
    <row r="57" spans="1:21" x14ac:dyDescent="0.2">
      <c r="A57" s="4">
        <v>43</v>
      </c>
      <c r="B57" s="37" t="s">
        <v>33</v>
      </c>
      <c r="C57" s="10"/>
      <c r="D57" s="15"/>
      <c r="E57" s="16"/>
      <c r="F57" s="36"/>
      <c r="G57" s="15"/>
      <c r="H57" s="16"/>
      <c r="I57" s="147"/>
      <c r="J57" s="105"/>
      <c r="K57" s="87"/>
      <c r="L57" s="43"/>
      <c r="M57" s="87"/>
      <c r="N57" s="100"/>
      <c r="O57" s="17"/>
      <c r="P57" s="40"/>
      <c r="Q57" s="87"/>
      <c r="R57" s="87"/>
      <c r="S57" s="87"/>
      <c r="T57" s="100"/>
      <c r="U57" s="154"/>
    </row>
    <row r="58" spans="1:21" x14ac:dyDescent="0.2">
      <c r="A58" s="4">
        <v>44</v>
      </c>
      <c r="B58" s="38" t="s">
        <v>34</v>
      </c>
      <c r="C58" s="10"/>
      <c r="D58" s="15">
        <v>0</v>
      </c>
      <c r="E58" s="16">
        <v>0</v>
      </c>
      <c r="F58" s="97"/>
      <c r="G58" s="15">
        <v>0</v>
      </c>
      <c r="H58" s="16">
        <v>0</v>
      </c>
      <c r="I58" s="97"/>
      <c r="J58" s="95"/>
      <c r="K58" s="96"/>
      <c r="L58" s="87">
        <v>0</v>
      </c>
      <c r="M58" s="96"/>
      <c r="N58" s="100"/>
      <c r="O58" s="17"/>
      <c r="P58" s="151">
        <v>0</v>
      </c>
      <c r="Q58" s="96"/>
      <c r="R58" s="96">
        <v>0</v>
      </c>
      <c r="S58" s="96">
        <v>0</v>
      </c>
      <c r="T58" s="100"/>
      <c r="U58" s="154"/>
    </row>
    <row r="59" spans="1:21" x14ac:dyDescent="0.2">
      <c r="A59" s="4">
        <v>45</v>
      </c>
      <c r="B59" s="38" t="s">
        <v>35</v>
      </c>
      <c r="C59" s="10"/>
      <c r="D59" s="15"/>
      <c r="E59" s="16"/>
      <c r="F59" s="107"/>
      <c r="G59" s="15"/>
      <c r="H59" s="16"/>
      <c r="I59" s="97"/>
      <c r="J59" s="95"/>
      <c r="K59" s="96"/>
      <c r="L59" s="90"/>
      <c r="M59" s="96"/>
      <c r="N59" s="100"/>
      <c r="O59" s="17"/>
      <c r="P59" s="151"/>
      <c r="Q59" s="96"/>
      <c r="R59" s="96"/>
      <c r="S59" s="96"/>
      <c r="T59" s="100"/>
      <c r="U59" s="154"/>
    </row>
    <row r="60" spans="1:21" x14ac:dyDescent="0.2">
      <c r="A60" s="4">
        <v>46</v>
      </c>
      <c r="B60" s="108" t="s">
        <v>68</v>
      </c>
      <c r="C60" s="153"/>
      <c r="D60" s="15">
        <v>278</v>
      </c>
      <c r="E60" s="16">
        <v>194</v>
      </c>
      <c r="F60" s="97">
        <f>(E60/D60)</f>
        <v>0.69784172661870503</v>
      </c>
      <c r="G60" s="15">
        <v>156</v>
      </c>
      <c r="H60" s="16">
        <v>99</v>
      </c>
      <c r="I60" s="97">
        <f>(H60/G60)</f>
        <v>0.63461538461538458</v>
      </c>
      <c r="J60" s="95">
        <f>(D60-G60)</f>
        <v>122</v>
      </c>
      <c r="K60" s="96">
        <f>(J60/G60)</f>
        <v>0.78205128205128205</v>
      </c>
      <c r="L60" s="87">
        <v>1.9723306136927989E-2</v>
      </c>
      <c r="M60" s="96">
        <v>1.282367447595561E-2</v>
      </c>
      <c r="N60" s="100">
        <v>13</v>
      </c>
      <c r="O60" s="17">
        <v>13</v>
      </c>
      <c r="P60" s="151">
        <v>95</v>
      </c>
      <c r="Q60" s="96">
        <v>0.95959595959595956</v>
      </c>
      <c r="R60" s="96">
        <v>2.1596348658577312E-2</v>
      </c>
      <c r="S60" s="96">
        <v>1.2087912087912088E-2</v>
      </c>
      <c r="T60" s="100">
        <v>11</v>
      </c>
      <c r="U60" s="154">
        <v>14</v>
      </c>
    </row>
    <row r="61" spans="1:21" x14ac:dyDescent="0.2">
      <c r="A61" s="4">
        <v>47</v>
      </c>
      <c r="B61" s="37" t="s">
        <v>36</v>
      </c>
      <c r="C61" s="10"/>
      <c r="D61" s="15"/>
      <c r="E61" s="16"/>
      <c r="F61" s="107"/>
      <c r="G61" s="15"/>
      <c r="H61" s="16"/>
      <c r="I61" s="97"/>
      <c r="J61" s="95"/>
      <c r="K61" s="96"/>
      <c r="L61" s="43"/>
      <c r="M61" s="87"/>
      <c r="N61" s="100"/>
      <c r="O61" s="17"/>
      <c r="P61" s="40"/>
      <c r="Q61" s="87"/>
      <c r="R61" s="87"/>
      <c r="S61" s="96"/>
      <c r="T61" s="100"/>
      <c r="U61" s="154"/>
    </row>
    <row r="62" spans="1:21" x14ac:dyDescent="0.2">
      <c r="A62" s="4">
        <v>48</v>
      </c>
      <c r="B62" s="38" t="s">
        <v>37</v>
      </c>
      <c r="C62" s="153"/>
      <c r="D62" s="15">
        <v>39</v>
      </c>
      <c r="E62" s="16">
        <v>39</v>
      </c>
      <c r="F62" s="97">
        <f>(E62/D62)</f>
        <v>1</v>
      </c>
      <c r="G62" s="15">
        <v>17</v>
      </c>
      <c r="H62" s="16">
        <v>17</v>
      </c>
      <c r="I62" s="97">
        <f>(H62/G62)</f>
        <v>1</v>
      </c>
      <c r="J62" s="95">
        <f>(D62-G62)</f>
        <v>22</v>
      </c>
      <c r="K62" s="96">
        <f>(J62/G62)</f>
        <v>1.2941176470588236</v>
      </c>
      <c r="L62" s="87">
        <v>2.7669386307201133E-3</v>
      </c>
      <c r="M62" s="96">
        <v>1.3974517057131113E-3</v>
      </c>
      <c r="N62" s="100"/>
      <c r="O62" s="17"/>
      <c r="P62" s="151">
        <v>22</v>
      </c>
      <c r="Q62" s="96">
        <v>1.2941176470588236</v>
      </c>
      <c r="R62" s="96">
        <v>4.3415340086830683E-3</v>
      </c>
      <c r="S62" s="96">
        <v>2.0757020757020757E-3</v>
      </c>
      <c r="T62" s="100"/>
      <c r="U62" s="154"/>
    </row>
    <row r="63" spans="1:21" x14ac:dyDescent="0.2">
      <c r="A63" s="4">
        <v>49</v>
      </c>
      <c r="B63" s="23"/>
      <c r="C63" s="10"/>
      <c r="D63" s="15"/>
      <c r="E63" s="16"/>
      <c r="F63" s="106"/>
      <c r="G63" s="15"/>
      <c r="H63" s="16"/>
      <c r="I63" s="147"/>
      <c r="J63" s="105"/>
      <c r="K63" s="87"/>
      <c r="L63" s="90"/>
      <c r="M63" s="87"/>
      <c r="N63" s="100"/>
      <c r="O63" s="17"/>
      <c r="P63" s="40"/>
      <c r="Q63" s="87"/>
      <c r="R63" s="87"/>
      <c r="S63" s="87"/>
      <c r="T63" s="100"/>
      <c r="U63" s="154"/>
    </row>
    <row r="64" spans="1:21" x14ac:dyDescent="0.2">
      <c r="A64" s="3">
        <v>50</v>
      </c>
      <c r="B64" s="11" t="s">
        <v>38</v>
      </c>
      <c r="C64" s="9"/>
      <c r="D64" s="12"/>
      <c r="E64" s="13"/>
      <c r="F64" s="104"/>
      <c r="G64" s="12"/>
      <c r="H64" s="13"/>
      <c r="I64" s="157"/>
      <c r="J64" s="102"/>
      <c r="K64" s="80"/>
      <c r="L64" s="103"/>
      <c r="M64" s="80"/>
      <c r="N64" s="101"/>
      <c r="O64" s="19"/>
      <c r="P64" s="41"/>
      <c r="Q64" s="80"/>
      <c r="R64" s="80"/>
      <c r="S64" s="80"/>
      <c r="T64" s="101"/>
      <c r="U64" s="155"/>
    </row>
    <row r="65" spans="1:21" x14ac:dyDescent="0.2">
      <c r="A65" s="4">
        <v>51</v>
      </c>
      <c r="B65" s="37" t="s">
        <v>39</v>
      </c>
      <c r="C65" s="10"/>
      <c r="D65" s="15"/>
      <c r="E65" s="16"/>
      <c r="F65" s="107"/>
      <c r="G65" s="15"/>
      <c r="H65" s="16"/>
      <c r="I65" s="97"/>
      <c r="J65" s="95"/>
      <c r="K65" s="96"/>
      <c r="L65" s="90"/>
      <c r="M65" s="96"/>
      <c r="N65" s="100"/>
      <c r="O65" s="17"/>
      <c r="P65" s="151"/>
      <c r="Q65" s="96"/>
      <c r="R65" s="96"/>
      <c r="S65" s="96"/>
      <c r="T65" s="100"/>
      <c r="U65" s="154"/>
    </row>
    <row r="66" spans="1:21" x14ac:dyDescent="0.2">
      <c r="A66" s="4">
        <v>52</v>
      </c>
      <c r="B66" s="37" t="s">
        <v>69</v>
      </c>
      <c r="C66" s="153"/>
      <c r="D66" s="15">
        <v>23</v>
      </c>
      <c r="E66" s="16">
        <v>23</v>
      </c>
      <c r="F66" s="97">
        <f t="shared" ref="F66:F67" si="19">(E66/D66)</f>
        <v>1</v>
      </c>
      <c r="G66" s="15">
        <v>24</v>
      </c>
      <c r="H66" s="16">
        <v>13</v>
      </c>
      <c r="I66" s="97">
        <f t="shared" ref="I66:I67" si="20">(H66/G66)</f>
        <v>0.54166666666666663</v>
      </c>
      <c r="J66" s="95">
        <f t="shared" ref="J66:J67" si="21">(D66-G66)</f>
        <v>-1</v>
      </c>
      <c r="K66" s="96">
        <f t="shared" ref="K66:K67" si="22">(J66/G66)</f>
        <v>-4.1666666666666664E-2</v>
      </c>
      <c r="L66" s="87">
        <v>1.6317843206810926E-3</v>
      </c>
      <c r="M66" s="96">
        <v>1.9728729963008631E-3</v>
      </c>
      <c r="N66" s="100">
        <v>18</v>
      </c>
      <c r="O66" s="17">
        <v>18</v>
      </c>
      <c r="P66" s="151">
        <v>10</v>
      </c>
      <c r="Q66" s="96">
        <v>0.76923076923076927</v>
      </c>
      <c r="R66" s="96">
        <v>2.5603918512746297E-3</v>
      </c>
      <c r="S66" s="96">
        <v>1.5873015873015873E-3</v>
      </c>
      <c r="T66" s="100">
        <v>18</v>
      </c>
      <c r="U66" s="154">
        <v>18</v>
      </c>
    </row>
    <row r="67" spans="1:21" x14ac:dyDescent="0.2">
      <c r="A67" s="4">
        <v>53</v>
      </c>
      <c r="B67" s="108" t="s">
        <v>70</v>
      </c>
      <c r="C67" s="153"/>
      <c r="D67" s="15">
        <v>211</v>
      </c>
      <c r="E67" s="16">
        <v>171</v>
      </c>
      <c r="F67" s="97">
        <f t="shared" si="19"/>
        <v>0.81042654028436023</v>
      </c>
      <c r="G67" s="15">
        <v>76</v>
      </c>
      <c r="H67" s="16">
        <v>53</v>
      </c>
      <c r="I67" s="97">
        <f t="shared" si="20"/>
        <v>0.69736842105263153</v>
      </c>
      <c r="J67" s="95">
        <f t="shared" si="21"/>
        <v>135</v>
      </c>
      <c r="K67" s="96">
        <f t="shared" si="22"/>
        <v>1.7763157894736843</v>
      </c>
      <c r="L67" s="87">
        <v>1.4969847463639588E-2</v>
      </c>
      <c r="M67" s="96">
        <v>6.2474311549527333E-3</v>
      </c>
      <c r="N67" s="100">
        <v>14</v>
      </c>
      <c r="O67" s="17">
        <v>15</v>
      </c>
      <c r="P67" s="151">
        <v>118</v>
      </c>
      <c r="Q67" s="96">
        <v>2.2264150943396226</v>
      </c>
      <c r="R67" s="96">
        <v>1.9035956807302683E-2</v>
      </c>
      <c r="S67" s="96">
        <v>6.4713064713064717E-3</v>
      </c>
      <c r="T67" s="100">
        <v>12</v>
      </c>
      <c r="U67" s="154">
        <v>16</v>
      </c>
    </row>
    <row r="68" spans="1:21" x14ac:dyDescent="0.2">
      <c r="A68" s="4">
        <v>54</v>
      </c>
      <c r="B68" s="37" t="s">
        <v>40</v>
      </c>
      <c r="C68" s="84"/>
      <c r="D68" s="15"/>
      <c r="E68" s="16"/>
      <c r="F68" s="36"/>
      <c r="G68" s="15"/>
      <c r="H68" s="16"/>
      <c r="I68" s="147"/>
      <c r="J68" s="95"/>
      <c r="K68" s="96"/>
      <c r="L68" s="43"/>
      <c r="M68" s="96"/>
      <c r="N68" s="85"/>
      <c r="O68" s="24"/>
      <c r="P68" s="148"/>
      <c r="Q68" s="87"/>
      <c r="R68" s="87"/>
      <c r="S68" s="96"/>
      <c r="T68" s="100"/>
      <c r="U68" s="154"/>
    </row>
    <row r="69" spans="1:21" x14ac:dyDescent="0.2">
      <c r="A69" s="4">
        <v>55</v>
      </c>
      <c r="B69" s="38" t="s">
        <v>41</v>
      </c>
      <c r="C69" s="84"/>
      <c r="D69" s="15">
        <v>35</v>
      </c>
      <c r="E69" s="16">
        <v>20</v>
      </c>
      <c r="F69" s="97">
        <f>(E69/D69)</f>
        <v>0.5714285714285714</v>
      </c>
      <c r="G69" s="15">
        <v>28</v>
      </c>
      <c r="H69" s="16">
        <v>28</v>
      </c>
      <c r="I69" s="97">
        <f>(H69/G69)</f>
        <v>1</v>
      </c>
      <c r="J69" s="95">
        <f>(D69-G69)</f>
        <v>7</v>
      </c>
      <c r="K69" s="96">
        <f>(J69/G69)</f>
        <v>0.25</v>
      </c>
      <c r="L69" s="87">
        <v>2.4831500532103584E-3</v>
      </c>
      <c r="M69" s="96">
        <v>2.3016851623510071E-3</v>
      </c>
      <c r="N69" s="85"/>
      <c r="O69" s="22"/>
      <c r="P69" s="151">
        <v>-8</v>
      </c>
      <c r="Q69" s="96">
        <v>-0.2857142857142857</v>
      </c>
      <c r="R69" s="96">
        <v>2.2264276967605477E-3</v>
      </c>
      <c r="S69" s="96">
        <v>3.4188034188034188E-3</v>
      </c>
      <c r="T69" s="89"/>
      <c r="U69" s="159"/>
    </row>
    <row r="70" spans="1:21" ht="15" thickBot="1" x14ac:dyDescent="0.25">
      <c r="A70" s="4"/>
      <c r="B70" s="39"/>
      <c r="C70" s="110"/>
      <c r="D70" s="25"/>
      <c r="E70" s="26"/>
      <c r="F70" s="114"/>
      <c r="G70" s="25"/>
      <c r="H70" s="26"/>
      <c r="I70" s="114"/>
      <c r="J70" s="112"/>
      <c r="K70" s="111"/>
      <c r="L70" s="113"/>
      <c r="M70" s="111"/>
      <c r="N70" s="160"/>
      <c r="O70" s="161"/>
      <c r="P70" s="162"/>
      <c r="Q70" s="111"/>
      <c r="R70" s="111"/>
      <c r="S70" s="111"/>
      <c r="T70" s="163"/>
      <c r="U70" s="164"/>
    </row>
    <row r="71" spans="1:21" ht="15" thickTop="1" x14ac:dyDescent="0.2">
      <c r="A71" s="4"/>
      <c r="B71" s="30"/>
      <c r="C71" s="115"/>
      <c r="D71" s="4"/>
      <c r="E71" s="4"/>
      <c r="F71" s="42"/>
      <c r="G71" s="1"/>
      <c r="H71" s="1"/>
      <c r="I71" s="42"/>
      <c r="J71" s="42"/>
      <c r="K71" s="42"/>
      <c r="L71" s="28"/>
      <c r="M71" s="42"/>
      <c r="N71" s="42"/>
      <c r="O71" s="42"/>
      <c r="P71" s="42"/>
      <c r="Q71" s="42"/>
      <c r="R71" s="42"/>
      <c r="S71" s="42"/>
      <c r="T71" s="42"/>
      <c r="U71" s="42"/>
    </row>
    <row r="72" spans="1:21" x14ac:dyDescent="0.2">
      <c r="A72" s="4"/>
      <c r="B72" s="30" t="s">
        <v>42</v>
      </c>
      <c r="C72" s="115"/>
      <c r="D72" s="4"/>
      <c r="E72" s="4"/>
      <c r="F72" s="28"/>
      <c r="G72" s="4"/>
      <c r="H72" s="4"/>
      <c r="I72" s="28"/>
      <c r="J72" s="28"/>
      <c r="K72" s="28"/>
      <c r="L72" s="28"/>
      <c r="M72" s="28"/>
      <c r="N72" s="42"/>
      <c r="O72" s="28"/>
      <c r="P72" s="28"/>
      <c r="Q72" s="28"/>
      <c r="R72" s="28"/>
      <c r="S72" s="28"/>
      <c r="T72" s="42"/>
      <c r="U72" s="42"/>
    </row>
    <row r="73" spans="1:21" x14ac:dyDescent="0.2">
      <c r="A73" s="4"/>
      <c r="B73" s="3" t="s">
        <v>43</v>
      </c>
      <c r="C73" s="115"/>
      <c r="D73" s="4"/>
      <c r="E73" s="4"/>
      <c r="F73" s="28"/>
      <c r="G73" s="4"/>
      <c r="H73" s="4"/>
      <c r="I73" s="28"/>
      <c r="J73" s="28"/>
      <c r="K73" s="28"/>
      <c r="L73" s="28"/>
      <c r="M73" s="28"/>
      <c r="N73" s="42"/>
      <c r="O73" s="28"/>
      <c r="P73" s="28"/>
      <c r="Q73" s="28"/>
      <c r="R73" s="28"/>
      <c r="S73" s="28"/>
      <c r="T73" s="42"/>
      <c r="U73" s="42"/>
    </row>
    <row r="74" spans="1:21" x14ac:dyDescent="0.2">
      <c r="A74" s="4"/>
      <c r="B74" s="4" t="s">
        <v>44</v>
      </c>
      <c r="C74" s="115"/>
      <c r="D74" s="4"/>
      <c r="E74" s="4"/>
      <c r="F74" s="28"/>
      <c r="G74" s="4"/>
      <c r="H74" s="4"/>
      <c r="I74" s="28"/>
      <c r="J74" s="28"/>
      <c r="K74" s="28"/>
      <c r="L74" s="28"/>
      <c r="M74" s="28"/>
      <c r="N74" s="42"/>
      <c r="O74" s="28"/>
      <c r="P74" s="28"/>
      <c r="Q74" s="28"/>
      <c r="R74" s="28"/>
      <c r="S74" s="28"/>
      <c r="T74" s="42"/>
      <c r="U74" s="42"/>
    </row>
    <row r="75" spans="1:21" x14ac:dyDescent="0.2">
      <c r="A75" s="4"/>
      <c r="B75" s="4" t="s">
        <v>45</v>
      </c>
      <c r="C75" s="115"/>
      <c r="D75" s="4"/>
      <c r="E75" s="4"/>
      <c r="F75" s="28"/>
      <c r="G75" s="4"/>
      <c r="H75" s="4"/>
      <c r="I75" s="28"/>
      <c r="J75" s="28"/>
      <c r="K75" s="28"/>
      <c r="L75" s="28"/>
      <c r="M75" s="28"/>
      <c r="N75" s="42"/>
      <c r="O75" s="28"/>
      <c r="P75" s="28"/>
      <c r="Q75" s="28"/>
      <c r="R75" s="28"/>
      <c r="S75" s="28"/>
      <c r="T75" s="42"/>
      <c r="U75" s="42"/>
    </row>
    <row r="76" spans="1:21" x14ac:dyDescent="0.2">
      <c r="A76" s="4"/>
      <c r="B76" s="4" t="s">
        <v>46</v>
      </c>
      <c r="C76" s="115"/>
      <c r="D76" s="4"/>
      <c r="E76" s="4"/>
      <c r="F76" s="28"/>
      <c r="G76" s="4"/>
      <c r="H76" s="4"/>
      <c r="I76" s="28"/>
      <c r="J76" s="28"/>
      <c r="K76" s="28"/>
      <c r="L76" s="28"/>
      <c r="M76" s="28"/>
      <c r="N76" s="42"/>
      <c r="O76" s="28"/>
      <c r="P76" s="28"/>
      <c r="Q76" s="28"/>
      <c r="R76" s="28"/>
      <c r="S76" s="28"/>
      <c r="T76" s="42"/>
      <c r="U76" s="42"/>
    </row>
    <row r="77" spans="1:21" x14ac:dyDescent="0.2">
      <c r="A77" s="4"/>
      <c r="B77" s="4" t="s">
        <v>47</v>
      </c>
      <c r="C77" s="115"/>
      <c r="D77" s="4"/>
      <c r="E77" s="4"/>
      <c r="F77" s="42"/>
      <c r="G77" s="4"/>
      <c r="H77" s="4"/>
      <c r="I77" s="28"/>
      <c r="J77" s="28"/>
      <c r="K77" s="28"/>
      <c r="L77" s="28"/>
      <c r="M77" s="28"/>
      <c r="N77" s="42"/>
      <c r="O77" s="28"/>
      <c r="P77" s="28"/>
      <c r="Q77" s="28"/>
      <c r="R77" s="28"/>
      <c r="S77" s="28"/>
      <c r="T77" s="42"/>
      <c r="U77" s="42"/>
    </row>
    <row r="78" spans="1:21" x14ac:dyDescent="0.2">
      <c r="A78" s="4"/>
      <c r="B78" s="4" t="s">
        <v>48</v>
      </c>
      <c r="C78" s="115"/>
      <c r="D78" s="4"/>
      <c r="E78" s="4"/>
      <c r="F78" s="42"/>
      <c r="G78" s="4"/>
      <c r="H78" s="4"/>
      <c r="I78" s="28"/>
      <c r="J78" s="28"/>
      <c r="K78" s="28"/>
      <c r="L78" s="28"/>
      <c r="M78" s="28"/>
      <c r="N78" s="42"/>
      <c r="O78" s="28"/>
      <c r="P78" s="28"/>
      <c r="Q78" s="28"/>
      <c r="R78" s="28"/>
      <c r="S78" s="28"/>
      <c r="T78" s="42"/>
      <c r="U78" s="42"/>
    </row>
    <row r="79" spans="1:21" x14ac:dyDescent="0.2">
      <c r="A79" s="4"/>
      <c r="B79" s="4" t="s">
        <v>49</v>
      </c>
      <c r="C79" s="115"/>
      <c r="D79" s="4"/>
      <c r="E79" s="4"/>
      <c r="F79" s="42"/>
      <c r="G79" s="4"/>
      <c r="H79" s="4"/>
      <c r="I79" s="28"/>
      <c r="J79" s="28"/>
      <c r="K79" s="28"/>
      <c r="L79" s="28"/>
      <c r="M79" s="28"/>
      <c r="N79" s="42"/>
      <c r="O79" s="28"/>
      <c r="P79" s="28"/>
      <c r="Q79" s="28"/>
      <c r="R79" s="28"/>
      <c r="S79" s="28"/>
      <c r="T79" s="42"/>
      <c r="U79" s="42"/>
    </row>
    <row r="80" spans="1:21" x14ac:dyDescent="0.2">
      <c r="A80" s="4"/>
      <c r="B80" s="4" t="s">
        <v>50</v>
      </c>
      <c r="C80" s="115"/>
      <c r="D80" s="4"/>
      <c r="E80" s="4"/>
      <c r="F80" s="42"/>
      <c r="G80" s="4"/>
      <c r="H80" s="4"/>
      <c r="I80" s="28"/>
      <c r="J80" s="28"/>
      <c r="K80" s="28"/>
      <c r="L80" s="28"/>
      <c r="M80" s="28"/>
      <c r="N80" s="42"/>
      <c r="O80" s="28"/>
      <c r="P80" s="28"/>
      <c r="Q80" s="28"/>
      <c r="R80" s="28"/>
      <c r="S80" s="28"/>
      <c r="T80" s="42"/>
      <c r="U80" s="42"/>
    </row>
    <row r="81" spans="1:21" x14ac:dyDescent="0.2">
      <c r="A81" s="4"/>
      <c r="B81" s="4" t="s">
        <v>51</v>
      </c>
      <c r="C81" s="115"/>
      <c r="D81" s="4"/>
      <c r="E81" s="4"/>
      <c r="F81" s="42"/>
      <c r="G81" s="4"/>
      <c r="H81" s="4"/>
      <c r="I81" s="28"/>
      <c r="J81" s="28"/>
      <c r="K81" s="28"/>
      <c r="L81" s="28"/>
      <c r="M81" s="28"/>
      <c r="N81" s="42"/>
      <c r="O81" s="28"/>
      <c r="P81" s="28"/>
      <c r="Q81" s="28"/>
      <c r="R81" s="28"/>
      <c r="S81" s="28"/>
      <c r="T81" s="42"/>
      <c r="U81" s="42"/>
    </row>
    <row r="82" spans="1:21" x14ac:dyDescent="0.2">
      <c r="A82" s="4"/>
      <c r="B82" s="4" t="s">
        <v>52</v>
      </c>
      <c r="C82" s="115"/>
      <c r="D82" s="4"/>
      <c r="E82" s="4"/>
      <c r="F82" s="42"/>
      <c r="G82" s="4"/>
      <c r="H82" s="4"/>
      <c r="I82" s="28"/>
      <c r="J82" s="28"/>
      <c r="K82" s="28"/>
      <c r="L82" s="28"/>
      <c r="M82" s="28"/>
      <c r="N82" s="42"/>
      <c r="O82" s="28"/>
      <c r="P82" s="28"/>
      <c r="Q82" s="28"/>
      <c r="R82" s="28"/>
      <c r="S82" s="28"/>
      <c r="T82" s="42"/>
      <c r="U82" s="42"/>
    </row>
    <row r="83" spans="1:21" x14ac:dyDescent="0.2">
      <c r="A83" s="1"/>
      <c r="B83" s="1"/>
      <c r="C83" s="1"/>
      <c r="D83" s="4"/>
      <c r="E83" s="4"/>
      <c r="F83" s="27"/>
      <c r="G83" s="27"/>
      <c r="H83" s="4"/>
      <c r="I83" s="27"/>
      <c r="J83" s="28"/>
      <c r="K83" s="28"/>
      <c r="L83" s="4"/>
      <c r="M83" s="4"/>
      <c r="N83" s="4"/>
      <c r="O83" s="29"/>
      <c r="P83" s="29"/>
      <c r="Q83" s="29"/>
      <c r="R83" s="4"/>
    </row>
  </sheetData>
  <mergeCells count="30">
    <mergeCell ref="T12:T13"/>
    <mergeCell ref="U12:U13"/>
    <mergeCell ref="R10:S11"/>
    <mergeCell ref="T10:U11"/>
    <mergeCell ref="J12:J13"/>
    <mergeCell ref="K12:K13"/>
    <mergeCell ref="L12:L13"/>
    <mergeCell ref="M12:M13"/>
    <mergeCell ref="N12:N13"/>
    <mergeCell ref="O12:O13"/>
    <mergeCell ref="R12:R13"/>
    <mergeCell ref="S12:S13"/>
    <mergeCell ref="D5:I7"/>
    <mergeCell ref="J5:O9"/>
    <mergeCell ref="P5:U9"/>
    <mergeCell ref="D8:F9"/>
    <mergeCell ref="G8:I9"/>
    <mergeCell ref="F10:F13"/>
    <mergeCell ref="G10:G13"/>
    <mergeCell ref="J10:K11"/>
    <mergeCell ref="L10:M11"/>
    <mergeCell ref="N10:O11"/>
    <mergeCell ref="P10:Q11"/>
    <mergeCell ref="P12:P13"/>
    <mergeCell ref="Q12:Q13"/>
    <mergeCell ref="B5:C13"/>
    <mergeCell ref="D10:D13"/>
    <mergeCell ref="E10:E13"/>
    <mergeCell ref="H10:H13"/>
    <mergeCell ref="I10:I13"/>
  </mergeCells>
  <pageMargins left="0.7" right="0.7" top="0.75" bottom="0.75" header="0.3" footer="0.3"/>
  <pageSetup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4678D-C596-4E69-A3DC-F410AFA7F07C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C43EE-635A-419A-ADC7-544CFF40992D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D3BB67-415D-4F86-8B9F-8E73F6E3265D}"/>
</file>

<file path=customXml/itemProps2.xml><?xml version="1.0" encoding="utf-8"?>
<ds:datastoreItem xmlns:ds="http://schemas.openxmlformats.org/officeDocument/2006/customXml" ds:itemID="{859C1156-3FE7-4316-979A-EED436E7A45B}"/>
</file>

<file path=customXml/itemProps3.xml><?xml version="1.0" encoding="utf-8"?>
<ds:datastoreItem xmlns:ds="http://schemas.openxmlformats.org/officeDocument/2006/customXml" ds:itemID="{28D56C7B-8A91-41F6-B805-365662E6BB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Table_2C</vt:lpstr>
      <vt:lpstr>Sheet2</vt:lpstr>
      <vt:lpstr>Sheet3</vt:lpstr>
      <vt:lpstr>Table_2C!Print_Area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Jesse Ash</cp:lastModifiedBy>
  <cp:lastPrinted>2019-10-28T15:28:57Z</cp:lastPrinted>
  <dcterms:created xsi:type="dcterms:W3CDTF">2019-10-28T14:58:25Z</dcterms:created>
  <dcterms:modified xsi:type="dcterms:W3CDTF">2019-10-28T15:29:25Z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