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4c1d1cb7767aeb/Documents/PDS/BP_Month_2020/FEB_2020/"/>
    </mc:Choice>
  </mc:AlternateContent>
  <xr:revisionPtr revIDLastSave="0" documentId="8_{B76D8C49-AB19-4A15-9060-4905A4F75C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B" sheetId="1" r:id="rId1"/>
  </sheets>
  <definedNames>
    <definedName name="_xlnm.Print_Area" localSheetId="0">'2B'!$B$2:$U$82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9" i="1" l="1"/>
  <c r="R69" i="1"/>
  <c r="S67" i="1"/>
  <c r="R67" i="1"/>
  <c r="S66" i="1"/>
  <c r="R66" i="1"/>
  <c r="S62" i="1"/>
  <c r="R62" i="1"/>
  <c r="S60" i="1"/>
  <c r="R60" i="1"/>
  <c r="S58" i="1"/>
  <c r="R58" i="1"/>
  <c r="S56" i="1"/>
  <c r="R56" i="1"/>
  <c r="S50" i="1"/>
  <c r="R50" i="1"/>
  <c r="S49" i="1"/>
  <c r="R49" i="1"/>
  <c r="S43" i="1"/>
  <c r="R43" i="1"/>
  <c r="S42" i="1"/>
  <c r="R42" i="1"/>
  <c r="S41" i="1"/>
  <c r="R41" i="1"/>
  <c r="S40" i="1"/>
  <c r="R40" i="1"/>
  <c r="S38" i="1"/>
  <c r="R38" i="1"/>
  <c r="S37" i="1"/>
  <c r="R37" i="1"/>
  <c r="S36" i="1"/>
  <c r="R36" i="1"/>
  <c r="S35" i="1"/>
  <c r="R35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R17" i="1"/>
  <c r="S15" i="1"/>
  <c r="R15" i="1"/>
  <c r="M69" i="1"/>
  <c r="L69" i="1"/>
  <c r="M67" i="1"/>
  <c r="L67" i="1"/>
  <c r="M66" i="1"/>
  <c r="L66" i="1"/>
  <c r="M62" i="1"/>
  <c r="L62" i="1"/>
  <c r="M60" i="1"/>
  <c r="L60" i="1"/>
  <c r="M58" i="1"/>
  <c r="L58" i="1"/>
  <c r="M56" i="1"/>
  <c r="L56" i="1"/>
  <c r="M50" i="1"/>
  <c r="L50" i="1"/>
  <c r="M49" i="1"/>
  <c r="L49" i="1"/>
  <c r="M43" i="1"/>
  <c r="L43" i="1"/>
  <c r="M42" i="1"/>
  <c r="L42" i="1"/>
  <c r="M41" i="1"/>
  <c r="L41" i="1"/>
  <c r="M40" i="1"/>
  <c r="L40" i="1"/>
  <c r="M38" i="1"/>
  <c r="L38" i="1"/>
  <c r="M37" i="1"/>
  <c r="L37" i="1"/>
  <c r="M36" i="1"/>
  <c r="L36" i="1"/>
  <c r="M35" i="1"/>
  <c r="L35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M15" i="1"/>
  <c r="L15" i="1"/>
  <c r="Q69" i="1"/>
  <c r="P69" i="1"/>
  <c r="K69" i="1"/>
  <c r="J69" i="1"/>
  <c r="I69" i="1"/>
  <c r="F69" i="1"/>
  <c r="Q67" i="1"/>
  <c r="P67" i="1"/>
  <c r="K67" i="1"/>
  <c r="J67" i="1"/>
  <c r="I67" i="1"/>
  <c r="F67" i="1"/>
  <c r="Q66" i="1"/>
  <c r="P66" i="1"/>
  <c r="K66" i="1"/>
  <c r="J66" i="1"/>
  <c r="I66" i="1"/>
  <c r="F66" i="1"/>
  <c r="Q62" i="1"/>
  <c r="P62" i="1"/>
  <c r="K62" i="1"/>
  <c r="J62" i="1"/>
  <c r="I62" i="1"/>
  <c r="F62" i="1"/>
  <c r="Q60" i="1"/>
  <c r="P60" i="1"/>
  <c r="K60" i="1"/>
  <c r="J60" i="1"/>
  <c r="I60" i="1"/>
  <c r="F60" i="1"/>
  <c r="Q58" i="1"/>
  <c r="P58" i="1"/>
  <c r="K58" i="1"/>
  <c r="J58" i="1"/>
  <c r="I58" i="1"/>
  <c r="P56" i="1"/>
  <c r="Q56" i="1" s="1"/>
  <c r="J56" i="1"/>
  <c r="K56" i="1" s="1"/>
  <c r="I56" i="1"/>
  <c r="F56" i="1"/>
  <c r="P50" i="1"/>
  <c r="Q50" i="1" s="1"/>
  <c r="J50" i="1"/>
  <c r="K50" i="1" s="1"/>
  <c r="I50" i="1"/>
  <c r="F50" i="1"/>
  <c r="P49" i="1"/>
  <c r="Q49" i="1" s="1"/>
  <c r="J49" i="1"/>
  <c r="K49" i="1" s="1"/>
  <c r="I49" i="1"/>
  <c r="F49" i="1"/>
  <c r="P43" i="1"/>
  <c r="Q43" i="1" s="1"/>
  <c r="J43" i="1"/>
  <c r="K43" i="1" s="1"/>
  <c r="I43" i="1"/>
  <c r="F43" i="1"/>
  <c r="P42" i="1"/>
  <c r="Q42" i="1" s="1"/>
  <c r="J42" i="1"/>
  <c r="K42" i="1" s="1"/>
  <c r="I42" i="1"/>
  <c r="F42" i="1"/>
  <c r="P41" i="1"/>
  <c r="Q41" i="1" s="1"/>
  <c r="J41" i="1"/>
  <c r="K41" i="1" s="1"/>
  <c r="I41" i="1"/>
  <c r="F41" i="1"/>
  <c r="H40" i="1"/>
  <c r="P40" i="1" s="1"/>
  <c r="Q40" i="1" s="1"/>
  <c r="G40" i="1"/>
  <c r="E40" i="1"/>
  <c r="D40" i="1"/>
  <c r="P38" i="1"/>
  <c r="Q38" i="1" s="1"/>
  <c r="J38" i="1"/>
  <c r="K38" i="1" s="1"/>
  <c r="I38" i="1"/>
  <c r="F38" i="1"/>
  <c r="P37" i="1"/>
  <c r="Q37" i="1" s="1"/>
  <c r="J37" i="1"/>
  <c r="K37" i="1" s="1"/>
  <c r="I37" i="1"/>
  <c r="F37" i="1"/>
  <c r="P36" i="1"/>
  <c r="Q36" i="1" s="1"/>
  <c r="J36" i="1"/>
  <c r="K36" i="1" s="1"/>
  <c r="I36" i="1"/>
  <c r="F36" i="1"/>
  <c r="H35" i="1"/>
  <c r="P35" i="1" s="1"/>
  <c r="Q35" i="1" s="1"/>
  <c r="G35" i="1"/>
  <c r="E35" i="1"/>
  <c r="D35" i="1"/>
  <c r="P33" i="1"/>
  <c r="Q33" i="1" s="1"/>
  <c r="J33" i="1"/>
  <c r="K33" i="1" s="1"/>
  <c r="I33" i="1"/>
  <c r="F33" i="1"/>
  <c r="P32" i="1"/>
  <c r="Q32" i="1" s="1"/>
  <c r="J32" i="1"/>
  <c r="K32" i="1" s="1"/>
  <c r="I32" i="1"/>
  <c r="F32" i="1"/>
  <c r="P31" i="1"/>
  <c r="Q31" i="1" s="1"/>
  <c r="J31" i="1"/>
  <c r="K31" i="1" s="1"/>
  <c r="I31" i="1"/>
  <c r="F31" i="1"/>
  <c r="P30" i="1"/>
  <c r="Q30" i="1" s="1"/>
  <c r="J30" i="1"/>
  <c r="K30" i="1" s="1"/>
  <c r="I30" i="1"/>
  <c r="F30" i="1"/>
  <c r="P29" i="1"/>
  <c r="Q29" i="1" s="1"/>
  <c r="J29" i="1"/>
  <c r="K29" i="1" s="1"/>
  <c r="I29" i="1"/>
  <c r="F29" i="1"/>
  <c r="P28" i="1"/>
  <c r="Q28" i="1" s="1"/>
  <c r="J28" i="1"/>
  <c r="K28" i="1" s="1"/>
  <c r="I28" i="1"/>
  <c r="F28" i="1"/>
  <c r="H27" i="1"/>
  <c r="P27" i="1" s="1"/>
  <c r="Q27" i="1" s="1"/>
  <c r="G27" i="1"/>
  <c r="E27" i="1"/>
  <c r="D27" i="1"/>
  <c r="H25" i="1"/>
  <c r="P25" i="1" s="1"/>
  <c r="Q25" i="1" s="1"/>
  <c r="G25" i="1"/>
  <c r="E25" i="1"/>
  <c r="D25" i="1"/>
  <c r="H24" i="1"/>
  <c r="P24" i="1" s="1"/>
  <c r="Q24" i="1" s="1"/>
  <c r="G24" i="1"/>
  <c r="E24" i="1"/>
  <c r="D24" i="1"/>
  <c r="H23" i="1"/>
  <c r="P23" i="1" s="1"/>
  <c r="Q23" i="1" s="1"/>
  <c r="G23" i="1"/>
  <c r="E23" i="1"/>
  <c r="D23" i="1"/>
  <c r="H22" i="1"/>
  <c r="P22" i="1" s="1"/>
  <c r="Q22" i="1" s="1"/>
  <c r="G22" i="1"/>
  <c r="E22" i="1"/>
  <c r="D22" i="1"/>
  <c r="H21" i="1"/>
  <c r="P21" i="1" s="1"/>
  <c r="Q21" i="1" s="1"/>
  <c r="G21" i="1"/>
  <c r="E21" i="1"/>
  <c r="D21" i="1"/>
  <c r="H20" i="1"/>
  <c r="P20" i="1" s="1"/>
  <c r="Q20" i="1" s="1"/>
  <c r="G20" i="1"/>
  <c r="E20" i="1"/>
  <c r="D20" i="1"/>
  <c r="H19" i="1"/>
  <c r="G19" i="1"/>
  <c r="E19" i="1"/>
  <c r="D19" i="1"/>
  <c r="J19" i="1" s="1"/>
  <c r="K19" i="1" s="1"/>
  <c r="G17" i="1"/>
  <c r="E17" i="1"/>
  <c r="Q15" i="1"/>
  <c r="P15" i="1"/>
  <c r="K15" i="1"/>
  <c r="J15" i="1"/>
  <c r="I15" i="1"/>
  <c r="F15" i="1"/>
  <c r="F19" i="1" l="1"/>
  <c r="I19" i="1"/>
  <c r="D17" i="1"/>
  <c r="H17" i="1"/>
  <c r="P19" i="1"/>
  <c r="Q19" i="1" s="1"/>
  <c r="J20" i="1"/>
  <c r="K20" i="1" s="1"/>
  <c r="F20" i="1"/>
  <c r="I20" i="1"/>
  <c r="I21" i="1"/>
  <c r="I22" i="1"/>
  <c r="I23" i="1"/>
  <c r="I24" i="1"/>
  <c r="I25" i="1"/>
  <c r="I27" i="1"/>
  <c r="I35" i="1"/>
  <c r="I40" i="1"/>
  <c r="F21" i="1"/>
  <c r="J21" i="1"/>
  <c r="K21" i="1" s="1"/>
  <c r="F22" i="1"/>
  <c r="J22" i="1"/>
  <c r="K22" i="1" s="1"/>
  <c r="F23" i="1"/>
  <c r="J23" i="1"/>
  <c r="K23" i="1" s="1"/>
  <c r="F24" i="1"/>
  <c r="J24" i="1"/>
  <c r="K24" i="1" s="1"/>
  <c r="F25" i="1"/>
  <c r="J25" i="1"/>
  <c r="K25" i="1" s="1"/>
  <c r="F27" i="1"/>
  <c r="J27" i="1"/>
  <c r="K27" i="1" s="1"/>
  <c r="F35" i="1"/>
  <c r="J35" i="1"/>
  <c r="K35" i="1" s="1"/>
  <c r="F40" i="1"/>
  <c r="J40" i="1"/>
  <c r="K40" i="1" s="1"/>
  <c r="I17" i="1" l="1"/>
  <c r="J17" i="1"/>
  <c r="K17" i="1" s="1"/>
  <c r="F17" i="1"/>
  <c r="P17" i="1"/>
  <c r="Q17" i="1" s="1"/>
</calcChain>
</file>

<file path=xl/sharedStrings.xml><?xml version="1.0" encoding="utf-8"?>
<sst xmlns="http://schemas.openxmlformats.org/spreadsheetml/2006/main" count="83" uniqueCount="74">
  <si>
    <t>JURISDICTION</t>
  </si>
  <si>
    <t>YEAR TO DATE</t>
  </si>
  <si>
    <t>TOTAL HOUSING UNITS</t>
  </si>
  <si>
    <t>SINGLE-FAMILY UNITS</t>
  </si>
  <si>
    <t>TOTAL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</si>
  <si>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</si>
  <si>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</si>
  <si>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</si>
  <si>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</si>
  <si>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</si>
  <si>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</si>
  <si>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</si>
  <si>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</si>
  <si>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</si>
  <si>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</si>
  <si>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</si>
  <si>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</si>
  <si>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</si>
  <si>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</si>
  <si>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</si>
  <si>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</si>
  <si>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</si>
  <si>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</si>
  <si>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</si>
  <si>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</si>
  <si>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</si>
  <si>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</si>
  <si>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</si>
  <si>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</si>
  <si>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</si>
  <si>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</si>
  <si>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</si>
  <si>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</si>
  <si>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</si>
  <si>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</si>
  <si>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</si>
  <si>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</si>
  <si>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</si>
  <si>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</si>
  <si>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</si>
  <si>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</si>
  <si>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</si>
  <si>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</si>
  <si>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</si>
  <si>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</si>
  <si>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</si>
  <si>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</si>
  <si>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</si>
  <si>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</si>
  <si>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</si>
  <si>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</si>
  <si>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</si>
  <si>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</si>
  <si>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</si>
  <si>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FEBRUARY 2018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</si>
  <si>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</si>
  <si>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</si>
  <si>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</si>
  <si>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</si>
  <si>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</si>
  <si>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</si>
  <si>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</si>
  <si>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</si>
  <si>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</si>
  <si>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</si>
  <si>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</si>
  <si>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</si>
  <si>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</si>
  <si>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</si>
  <si>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</si>
  <si>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PREPARED BY MD DEPARTMENT OF PLANNING.  PLANNING DATA SERVICES. 2020.</t>
  </si>
  <si>
    <t>FEBRUARY 2020</t>
  </si>
  <si>
    <t>Table 2B.</t>
  </si>
  <si>
    <t>NEW HOUSING UNITS(1) AUTHORIZED FOR CONSTRUCTION:  YEAR TO DATE FEBRUARY 2020 AND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</si>
</sst>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i/>
      <sz val="11"/>
      <name val="Cambria"/>
      <family val="1"/>
      <scheme val="major"/>
    </font>
    <font>
      <b/>
      <i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41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Continuous"/>
    </xf>
    <xf numFmtId="10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3" fontId="7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1" fontId="5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3" fontId="4" fillId="0" borderId="31" xfId="0" applyNumberFormat="1" applyFont="1" applyBorder="1"/>
    <xf numFmtId="41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3" fontId="4" fillId="0" borderId="4" xfId="0" applyNumberFormat="1" applyFont="1" applyBorder="1"/>
    <xf numFmtId="0" fontId="5" fillId="0" borderId="0" xfId="0" applyFont="1" applyBorder="1"/>
    <xf numFmtId="41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5" xfId="0" applyFont="1" applyBorder="1" applyAlignment="1">
      <alignment horizontal="center"/>
    </xf>
    <xf numFmtId="3" fontId="8" fillId="0" borderId="4" xfId="0" applyNumberFormat="1" applyFont="1" applyBorder="1"/>
    <xf numFmtId="3" fontId="9" fillId="0" borderId="4" xfId="0" applyNumberFormat="1" applyFont="1" applyBorder="1"/>
    <xf numFmtId="0" fontId="5" fillId="0" borderId="4" xfId="0" applyFont="1" applyBorder="1"/>
    <xf numFmtId="3" fontId="5" fillId="0" borderId="4" xfId="0" applyNumberFormat="1" applyFont="1" applyBorder="1"/>
    <xf numFmtId="0" fontId="8" fillId="0" borderId="4" xfId="0" applyFont="1" applyBorder="1"/>
    <xf numFmtId="42" fontId="5" fillId="0" borderId="4" xfId="0" applyNumberFormat="1" applyFont="1" applyBorder="1"/>
    <xf numFmtId="0" fontId="5" fillId="0" borderId="7" xfId="0" applyFont="1" applyBorder="1"/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1" fontId="4" fillId="0" borderId="23" xfId="0" applyNumberFormat="1" applyFont="1" applyBorder="1"/>
    <xf numFmtId="0" fontId="4" fillId="0" borderId="22" xfId="0" applyFont="1" applyBorder="1" applyAlignment="1">
      <alignment horizontal="center"/>
    </xf>
    <xf numFmtId="0" fontId="5" fillId="0" borderId="22" xfId="0" applyFont="1" applyBorder="1"/>
    <xf numFmtId="0" fontId="4" fillId="0" borderId="22" xfId="0" applyFont="1" applyBorder="1"/>
    <xf numFmtId="41" fontId="5" fillId="0" borderId="23" xfId="0" applyNumberFormat="1" applyFont="1" applyBorder="1"/>
    <xf numFmtId="0" fontId="5" fillId="0" borderId="22" xfId="0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0" fontId="5" fillId="0" borderId="36" xfId="0" applyFont="1" applyBorder="1"/>
    <xf numFmtId="0" fontId="5" fillId="0" borderId="37" xfId="0" applyFont="1" applyBorder="1"/>
    <xf numFmtId="0" fontId="5" fillId="0" borderId="28" xfId="0" applyFont="1" applyBorder="1"/>
    <xf numFmtId="0" fontId="5" fillId="0" borderId="10" xfId="0" applyFont="1" applyBorder="1"/>
    <xf numFmtId="0" fontId="5" fillId="0" borderId="34" xfId="0" applyFont="1" applyBorder="1"/>
    <xf numFmtId="41" fontId="4" fillId="0" borderId="29" xfId="0" applyNumberFormat="1" applyFont="1" applyBorder="1"/>
    <xf numFmtId="41" fontId="4" fillId="0" borderId="11" xfId="0" applyNumberFormat="1" applyFont="1" applyBorder="1"/>
    <xf numFmtId="164" fontId="5" fillId="0" borderId="11" xfId="1" applyNumberFormat="1" applyFont="1" applyBorder="1" applyAlignment="1">
      <alignment horizontal="center"/>
    </xf>
    <xf numFmtId="164" fontId="4" fillId="0" borderId="38" xfId="0" applyNumberFormat="1" applyFont="1" applyBorder="1"/>
    <xf numFmtId="41" fontId="5" fillId="0" borderId="29" xfId="0" applyNumberFormat="1" applyFont="1" applyBorder="1"/>
    <xf numFmtId="41" fontId="5" fillId="0" borderId="11" xfId="0" applyNumberFormat="1" applyFont="1" applyBorder="1"/>
    <xf numFmtId="0" fontId="5" fillId="0" borderId="11" xfId="0" applyFont="1" applyBorder="1" applyAlignment="1">
      <alignment horizontal="center"/>
    </xf>
    <xf numFmtId="164" fontId="5" fillId="0" borderId="38" xfId="0" applyNumberFormat="1" applyFont="1" applyBorder="1"/>
    <xf numFmtId="41" fontId="4" fillId="0" borderId="29" xfId="0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41" fontId="5" fillId="0" borderId="29" xfId="0" applyNumberFormat="1" applyFont="1" applyBorder="1" applyAlignment="1">
      <alignment horizontal="right"/>
    </xf>
    <xf numFmtId="41" fontId="5" fillId="0" borderId="11" xfId="0" applyNumberFormat="1" applyFont="1" applyBorder="1" applyAlignment="1">
      <alignment horizontal="right"/>
    </xf>
    <xf numFmtId="164" fontId="5" fillId="0" borderId="38" xfId="0" applyNumberFormat="1" applyFont="1" applyBorder="1" applyAlignment="1">
      <alignment horizontal="centerContinuous"/>
    </xf>
    <xf numFmtId="0" fontId="5" fillId="0" borderId="39" xfId="0" applyFont="1" applyBorder="1"/>
    <xf numFmtId="0" fontId="5" fillId="0" borderId="8" xfId="0" applyFont="1" applyBorder="1"/>
    <xf numFmtId="164" fontId="4" fillId="0" borderId="11" xfId="0" applyNumberFormat="1" applyFont="1" applyBorder="1"/>
    <xf numFmtId="164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/>
    <xf numFmtId="0" fontId="4" fillId="0" borderId="11" xfId="0" applyFont="1" applyBorder="1" applyAlignment="1">
      <alignment horizontal="center"/>
    </xf>
    <xf numFmtId="0" fontId="5" fillId="0" borderId="11" xfId="0" applyFont="1" applyBorder="1"/>
    <xf numFmtId="0" fontId="4" fillId="0" borderId="11" xfId="0" applyFont="1" applyBorder="1"/>
    <xf numFmtId="10" fontId="5" fillId="0" borderId="11" xfId="0" applyNumberFormat="1" applyFont="1" applyBorder="1" applyAlignment="1">
      <alignment horizontal="center"/>
    </xf>
    <xf numFmtId="10" fontId="5" fillId="0" borderId="11" xfId="0" applyNumberFormat="1" applyFont="1" applyBorder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41" fontId="2" fillId="0" borderId="0" xfId="0" applyNumberFormat="1" applyFont="1"/>
    <xf numFmtId="164" fontId="4" fillId="0" borderId="11" xfId="1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3" fontId="5" fillId="0" borderId="5" xfId="0" applyNumberFormat="1" applyFont="1" applyBorder="1"/>
    <xf numFmtId="0" fontId="4" fillId="0" borderId="38" xfId="0" applyFont="1" applyBorder="1" applyAlignment="1">
      <alignment horizontal="center"/>
    </xf>
    <xf numFmtId="0" fontId="5" fillId="0" borderId="29" xfId="0" applyFont="1" applyBorder="1"/>
    <xf numFmtId="0" fontId="5" fillId="0" borderId="38" xfId="0" applyFont="1" applyBorder="1"/>
    <xf numFmtId="0" fontId="4" fillId="0" borderId="38" xfId="0" applyFont="1" applyBorder="1"/>
    <xf numFmtId="0" fontId="5" fillId="0" borderId="38" xfId="0" applyFont="1" applyBorder="1" applyAlignment="1">
      <alignment horizontal="center"/>
    </xf>
    <xf numFmtId="3" fontId="5" fillId="0" borderId="38" xfId="0" applyNumberFormat="1" applyFont="1" applyBorder="1" applyAlignment="1">
      <alignment horizontal="center"/>
    </xf>
    <xf numFmtId="41" fontId="5" fillId="0" borderId="39" xfId="0" applyNumberFormat="1" applyFont="1" applyBorder="1"/>
    <xf numFmtId="0" fontId="5" fillId="0" borderId="40" xfId="0" applyFont="1" applyBorder="1"/>
    <xf numFmtId="0" fontId="5" fillId="0" borderId="8" xfId="0" applyFont="1" applyBorder="1" applyAlignment="1">
      <alignment horizontal="center"/>
    </xf>
    <xf numFmtId="3" fontId="4" fillId="0" borderId="33" xfId="0" applyNumberFormat="1" applyFont="1" applyBorder="1"/>
    <xf numFmtId="3" fontId="4" fillId="0" borderId="22" xfId="0" applyNumberFormat="1" applyFont="1" applyBorder="1"/>
    <xf numFmtId="3" fontId="5" fillId="0" borderId="22" xfId="0" applyNumberFormat="1" applyFont="1" applyBorder="1"/>
    <xf numFmtId="0" fontId="4" fillId="0" borderId="6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6"/>
  <sheetViews>
    <sheetView tabSelected="1" workbookViewId="0">
      <selection activeCell="B2" sqref="B2:U82"/>
    </sheetView>
  </sheetViews>
  <sheetFormatPr defaultRowHeight="15.75" x14ac:dyDescent="0.25"/>
  <cols>
    <col min="1" max="1" width="9.140625" style="2"/>
    <col min="2" max="2" width="30.42578125" style="2" bestFit="1" customWidth="1"/>
    <col min="3" max="3" width="9.140625" style="2"/>
    <col min="4" max="5" width="9.28515625" style="2" customWidth="1"/>
    <col min="6" max="6" width="11.140625" style="7" bestFit="1" customWidth="1"/>
    <col min="7" max="8" width="9.28515625" style="2" customWidth="1"/>
    <col min="9" max="9" width="11.140625" style="7" bestFit="1" customWidth="1"/>
    <col min="10" max="10" width="9.28515625" style="2" customWidth="1"/>
    <col min="11" max="11" width="11.140625" style="7" bestFit="1" customWidth="1"/>
    <col min="12" max="13" width="10.28515625" style="7" bestFit="1" customWidth="1"/>
    <col min="14" max="16" width="9.28515625" style="2" customWidth="1"/>
    <col min="17" max="17" width="11.140625" style="7" bestFit="1" customWidth="1"/>
    <col min="18" max="18" width="10.28515625" style="7" bestFit="1" customWidth="1"/>
    <col min="19" max="19" width="9.28515625" style="7" customWidth="1"/>
    <col min="20" max="22" width="9.28515625" style="2" customWidth="1"/>
    <col min="23" max="23" width="9.28515625" style="2" bestFit="1" customWidth="1"/>
    <col min="24" max="16384" width="9.140625" style="1"/>
  </cols>
  <sheetData>
    <row r="1" spans="1:23" x14ac:dyDescent="0.25">
      <c r="A1" s="1"/>
      <c r="B1" s="1"/>
      <c r="C1" s="1"/>
      <c r="D1" s="1"/>
      <c r="E1" s="1"/>
      <c r="G1" s="1"/>
      <c r="H1" s="1"/>
      <c r="J1" s="1"/>
      <c r="N1" s="1"/>
      <c r="O1" s="1"/>
      <c r="P1" s="1"/>
      <c r="T1" s="1"/>
      <c r="U1" s="1"/>
      <c r="V1" s="1"/>
      <c r="W1" s="1"/>
    </row>
    <row r="2" spans="1:23" x14ac:dyDescent="0.25">
      <c r="A2" s="1"/>
      <c r="B2" s="8" t="s">
        <v>72</v>
      </c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1"/>
      <c r="P2" s="10"/>
      <c r="Q2" s="10"/>
      <c r="R2" s="11"/>
      <c r="S2" s="11"/>
      <c r="T2" s="11"/>
      <c r="U2" s="11"/>
      <c r="V2" s="1"/>
      <c r="W2" s="1"/>
    </row>
    <row r="3" spans="1:23" x14ac:dyDescent="0.25">
      <c r="A3" s="1"/>
      <c r="B3" s="8" t="s">
        <v>73</v>
      </c>
      <c r="C3" s="9"/>
      <c r="D3" s="12"/>
      <c r="E3" s="12"/>
      <c r="F3" s="12"/>
      <c r="G3" s="13"/>
      <c r="H3" s="13"/>
      <c r="I3" s="12"/>
      <c r="J3" s="12"/>
      <c r="K3" s="12"/>
      <c r="L3" s="12"/>
      <c r="M3" s="12"/>
      <c r="N3" s="8"/>
      <c r="O3" s="8"/>
      <c r="P3" s="12"/>
      <c r="Q3" s="12"/>
      <c r="R3" s="8"/>
      <c r="S3" s="8"/>
      <c r="T3" s="8"/>
      <c r="U3" s="8"/>
      <c r="V3" s="1"/>
      <c r="W3" s="1"/>
    </row>
    <row r="4" spans="1:23" ht="16.5" thickBot="1" x14ac:dyDescent="0.3">
      <c r="A4" s="1"/>
      <c r="B4" s="8"/>
      <c r="C4" s="9"/>
      <c r="D4" s="12"/>
      <c r="E4" s="12"/>
      <c r="F4" s="12"/>
      <c r="G4" s="13"/>
      <c r="H4" s="13"/>
      <c r="I4" s="12"/>
      <c r="J4" s="12"/>
      <c r="K4" s="12"/>
      <c r="L4" s="12"/>
      <c r="M4" s="12"/>
      <c r="N4" s="8"/>
      <c r="O4" s="8"/>
      <c r="P4" s="12"/>
      <c r="Q4" s="12"/>
      <c r="R4" s="8"/>
      <c r="S4" s="8"/>
      <c r="T4" s="8"/>
      <c r="U4" s="8"/>
      <c r="V4" s="1"/>
      <c r="W4" s="1"/>
    </row>
    <row r="5" spans="1:23" ht="16.5" thickTop="1" x14ac:dyDescent="0.25">
      <c r="A5" s="1"/>
      <c r="B5" s="14" t="s">
        <v>0</v>
      </c>
      <c r="C5" s="125"/>
      <c r="D5" s="15" t="s">
        <v>1</v>
      </c>
      <c r="E5" s="16"/>
      <c r="F5" s="16"/>
      <c r="G5" s="16"/>
      <c r="H5" s="16"/>
      <c r="I5" s="17"/>
      <c r="J5" s="16" t="s">
        <v>2</v>
      </c>
      <c r="K5" s="16"/>
      <c r="L5" s="16"/>
      <c r="M5" s="16"/>
      <c r="N5" s="16"/>
      <c r="O5" s="16"/>
      <c r="P5" s="15" t="s">
        <v>3</v>
      </c>
      <c r="Q5" s="16"/>
      <c r="R5" s="16"/>
      <c r="S5" s="16"/>
      <c r="T5" s="16"/>
      <c r="U5" s="18"/>
      <c r="V5" s="4"/>
      <c r="W5" s="4"/>
    </row>
    <row r="6" spans="1:23" x14ac:dyDescent="0.25">
      <c r="A6" s="1"/>
      <c r="B6" s="19"/>
      <c r="C6" s="126"/>
      <c r="D6" s="20"/>
      <c r="E6" s="68"/>
      <c r="F6" s="68"/>
      <c r="G6" s="68"/>
      <c r="H6" s="68"/>
      <c r="I6" s="22"/>
      <c r="J6" s="21"/>
      <c r="K6" s="21"/>
      <c r="L6" s="21"/>
      <c r="M6" s="21"/>
      <c r="N6" s="21"/>
      <c r="O6" s="68"/>
      <c r="P6" s="20"/>
      <c r="Q6" s="68"/>
      <c r="R6" s="68"/>
      <c r="S6" s="68"/>
      <c r="T6" s="68"/>
      <c r="U6" s="23"/>
      <c r="V6" s="3"/>
      <c r="W6" s="3"/>
    </row>
    <row r="7" spans="1:23" x14ac:dyDescent="0.25">
      <c r="A7" s="1"/>
      <c r="B7" s="19"/>
      <c r="C7" s="126"/>
      <c r="D7" s="24"/>
      <c r="E7" s="25"/>
      <c r="F7" s="25"/>
      <c r="G7" s="25"/>
      <c r="H7" s="25"/>
      <c r="I7" s="26"/>
      <c r="J7" s="21"/>
      <c r="K7" s="21"/>
      <c r="L7" s="21"/>
      <c r="M7" s="21"/>
      <c r="N7" s="21"/>
      <c r="O7" s="68"/>
      <c r="P7" s="20"/>
      <c r="Q7" s="68"/>
      <c r="R7" s="68"/>
      <c r="S7" s="68"/>
      <c r="T7" s="68"/>
      <c r="U7" s="23"/>
      <c r="V7" s="3"/>
      <c r="W7" s="3"/>
    </row>
    <row r="8" spans="1:23" x14ac:dyDescent="0.25">
      <c r="A8" s="1"/>
      <c r="B8" s="19"/>
      <c r="C8" s="126"/>
      <c r="D8" s="27" t="s">
        <v>71</v>
      </c>
      <c r="E8" s="28"/>
      <c r="F8" s="28"/>
      <c r="G8" s="111" t="s">
        <v>54</v>
      </c>
      <c r="H8" s="28"/>
      <c r="I8" s="112"/>
      <c r="J8" s="21"/>
      <c r="K8" s="21"/>
      <c r="L8" s="21"/>
      <c r="M8" s="21"/>
      <c r="N8" s="21"/>
      <c r="O8" s="68"/>
      <c r="P8" s="20"/>
      <c r="Q8" s="68"/>
      <c r="R8" s="68"/>
      <c r="S8" s="68"/>
      <c r="T8" s="68"/>
      <c r="U8" s="23"/>
    </row>
    <row r="9" spans="1:23" x14ac:dyDescent="0.25">
      <c r="A9" s="1"/>
      <c r="B9" s="19"/>
      <c r="C9" s="126"/>
      <c r="D9" s="29"/>
      <c r="E9" s="30"/>
      <c r="F9" s="30"/>
      <c r="G9" s="123"/>
      <c r="H9" s="124"/>
      <c r="I9" s="128"/>
      <c r="J9" s="25"/>
      <c r="K9" s="25"/>
      <c r="L9" s="25"/>
      <c r="M9" s="25"/>
      <c r="N9" s="25"/>
      <c r="O9" s="25"/>
      <c r="P9" s="24"/>
      <c r="Q9" s="25"/>
      <c r="R9" s="25"/>
      <c r="S9" s="25"/>
      <c r="T9" s="25"/>
      <c r="U9" s="31"/>
    </row>
    <row r="10" spans="1:23" ht="15.75" customHeight="1" x14ac:dyDescent="0.25">
      <c r="A10" s="1"/>
      <c r="B10" s="19"/>
      <c r="C10" s="126"/>
      <c r="D10" s="32" t="s">
        <v>4</v>
      </c>
      <c r="E10" s="33" t="s">
        <v>63</v>
      </c>
      <c r="F10" s="69" t="s">
        <v>64</v>
      </c>
      <c r="G10" s="40" t="s">
        <v>4</v>
      </c>
      <c r="H10" s="33" t="s">
        <v>63</v>
      </c>
      <c r="I10" s="113" t="s">
        <v>64</v>
      </c>
      <c r="J10" s="72" t="s">
        <v>65</v>
      </c>
      <c r="K10" s="34"/>
      <c r="L10" s="35" t="s">
        <v>66</v>
      </c>
      <c r="M10" s="34"/>
      <c r="N10" s="35" t="s">
        <v>67</v>
      </c>
      <c r="O10" s="72"/>
      <c r="P10" s="73" t="s">
        <v>65</v>
      </c>
      <c r="Q10" s="34"/>
      <c r="R10" s="35" t="s">
        <v>66</v>
      </c>
      <c r="S10" s="34"/>
      <c r="T10" s="35" t="s">
        <v>67</v>
      </c>
      <c r="U10" s="120"/>
    </row>
    <row r="11" spans="1:23" x14ac:dyDescent="0.25">
      <c r="A11" s="1"/>
      <c r="B11" s="19"/>
      <c r="C11" s="126"/>
      <c r="D11" s="36"/>
      <c r="E11" s="37"/>
      <c r="F11" s="70"/>
      <c r="G11" s="114"/>
      <c r="H11" s="37"/>
      <c r="I11" s="115"/>
      <c r="J11" s="25"/>
      <c r="K11" s="38"/>
      <c r="L11" s="39"/>
      <c r="M11" s="38"/>
      <c r="N11" s="39"/>
      <c r="O11" s="25"/>
      <c r="P11" s="24"/>
      <c r="Q11" s="38"/>
      <c r="R11" s="39"/>
      <c r="S11" s="38"/>
      <c r="T11" s="39"/>
      <c r="U11" s="31"/>
    </row>
    <row r="12" spans="1:23" x14ac:dyDescent="0.25">
      <c r="A12" s="1"/>
      <c r="B12" s="19"/>
      <c r="C12" s="126"/>
      <c r="D12" s="36"/>
      <c r="E12" s="37"/>
      <c r="F12" s="70"/>
      <c r="G12" s="114"/>
      <c r="H12" s="37"/>
      <c r="I12" s="115"/>
      <c r="J12" s="34" t="s">
        <v>68</v>
      </c>
      <c r="K12" s="40" t="s">
        <v>69</v>
      </c>
      <c r="L12" s="40">
        <v>2020</v>
      </c>
      <c r="M12" s="40">
        <v>2018</v>
      </c>
      <c r="N12" s="40">
        <v>2020</v>
      </c>
      <c r="O12" s="35">
        <v>2018</v>
      </c>
      <c r="P12" s="32" t="s">
        <v>68</v>
      </c>
      <c r="Q12" s="40" t="s">
        <v>69</v>
      </c>
      <c r="R12" s="40">
        <v>2020</v>
      </c>
      <c r="S12" s="40">
        <v>2018</v>
      </c>
      <c r="T12" s="40">
        <v>2020</v>
      </c>
      <c r="U12" s="121">
        <v>2018</v>
      </c>
    </row>
    <row r="13" spans="1:23" x14ac:dyDescent="0.25">
      <c r="A13" s="1"/>
      <c r="B13" s="41"/>
      <c r="C13" s="127"/>
      <c r="D13" s="42"/>
      <c r="E13" s="43"/>
      <c r="F13" s="71"/>
      <c r="G13" s="44"/>
      <c r="H13" s="43"/>
      <c r="I13" s="116"/>
      <c r="J13" s="38"/>
      <c r="K13" s="44"/>
      <c r="L13" s="44"/>
      <c r="M13" s="44"/>
      <c r="N13" s="44"/>
      <c r="O13" s="39"/>
      <c r="P13" s="42"/>
      <c r="Q13" s="44"/>
      <c r="R13" s="44"/>
      <c r="S13" s="44"/>
      <c r="T13" s="44"/>
      <c r="U13" s="122"/>
    </row>
    <row r="14" spans="1:23" x14ac:dyDescent="0.25">
      <c r="A14" s="1"/>
      <c r="B14" s="49"/>
      <c r="C14" s="139"/>
      <c r="D14" s="83"/>
      <c r="E14" s="84"/>
      <c r="F14" s="84"/>
      <c r="G14" s="84"/>
      <c r="H14" s="84"/>
      <c r="I14" s="85"/>
      <c r="J14" s="83"/>
      <c r="K14" s="84"/>
      <c r="L14" s="84"/>
      <c r="M14" s="84"/>
      <c r="N14" s="84"/>
      <c r="O14" s="85"/>
      <c r="P14" s="78"/>
      <c r="Q14" s="84"/>
      <c r="R14" s="84"/>
      <c r="S14" s="84"/>
      <c r="T14" s="84"/>
      <c r="U14" s="56"/>
    </row>
    <row r="15" spans="1:23" s="3" customFormat="1" x14ac:dyDescent="0.25">
      <c r="A15" s="117"/>
      <c r="B15" s="50" t="s">
        <v>55</v>
      </c>
      <c r="C15" s="140"/>
      <c r="D15" s="86">
        <v>2646</v>
      </c>
      <c r="E15" s="87">
        <v>2020</v>
      </c>
      <c r="F15" s="118">
        <f>(E15/D15)</f>
        <v>0.76341647770219201</v>
      </c>
      <c r="G15" s="87">
        <v>2409</v>
      </c>
      <c r="H15" s="87">
        <v>1971</v>
      </c>
      <c r="I15" s="89">
        <f>(H15/G15)</f>
        <v>0.81818181818181823</v>
      </c>
      <c r="J15" s="86">
        <f>(D15-G15)</f>
        <v>237</v>
      </c>
      <c r="K15" s="101">
        <f>(J15/G15)</f>
        <v>9.8381070983810714E-2</v>
      </c>
      <c r="L15" s="119">
        <f>(D15/D$17)</f>
        <v>1.0173010380622838</v>
      </c>
      <c r="M15" s="101">
        <f>(G15/G$17)</f>
        <v>1.0075282308657465</v>
      </c>
      <c r="N15" s="104"/>
      <c r="O15" s="130"/>
      <c r="P15" s="74">
        <f>(E15-H15)</f>
        <v>49</v>
      </c>
      <c r="Q15" s="101">
        <f>(P15/H15)</f>
        <v>2.4860476915271434E-2</v>
      </c>
      <c r="R15" s="119">
        <f>(E15/E$17)</f>
        <v>1.0227848101265822</v>
      </c>
      <c r="S15" s="119">
        <f>(H15/H$17)</f>
        <v>1.0092165898617511</v>
      </c>
      <c r="T15" s="104"/>
      <c r="U15" s="51"/>
      <c r="V15" s="117"/>
      <c r="W15" s="117"/>
    </row>
    <row r="16" spans="1:23" x14ac:dyDescent="0.25">
      <c r="A16" s="1"/>
      <c r="B16" s="52"/>
      <c r="C16" s="76"/>
      <c r="D16" s="90"/>
      <c r="E16" s="91"/>
      <c r="F16" s="92"/>
      <c r="G16" s="91"/>
      <c r="H16" s="91"/>
      <c r="I16" s="93"/>
      <c r="J16" s="131"/>
      <c r="K16" s="103"/>
      <c r="L16" s="105"/>
      <c r="M16" s="92"/>
      <c r="N16" s="105"/>
      <c r="O16" s="132"/>
      <c r="P16" s="78"/>
      <c r="Q16" s="103"/>
      <c r="R16" s="105"/>
      <c r="S16" s="102"/>
      <c r="T16" s="105"/>
      <c r="U16" s="56"/>
    </row>
    <row r="17" spans="1:23" s="3" customFormat="1" x14ac:dyDescent="0.25">
      <c r="B17" s="57" t="s">
        <v>56</v>
      </c>
      <c r="C17" s="140"/>
      <c r="D17" s="86">
        <f>(D19+D23)</f>
        <v>2601</v>
      </c>
      <c r="E17" s="87">
        <f>(E19+E23)</f>
        <v>1975</v>
      </c>
      <c r="F17" s="118">
        <f>(E17/D17)</f>
        <v>0.75932333717800848</v>
      </c>
      <c r="G17" s="87">
        <f>(G19+G23)</f>
        <v>2391</v>
      </c>
      <c r="H17" s="87">
        <f>(H19+H23)</f>
        <v>1953</v>
      </c>
      <c r="I17" s="89">
        <f>(H17/G17)</f>
        <v>0.8168130489335006</v>
      </c>
      <c r="J17" s="86">
        <f>(D17-G17)</f>
        <v>210</v>
      </c>
      <c r="K17" s="101">
        <f>(J17/G17)</f>
        <v>8.7829360100376411E-2</v>
      </c>
      <c r="L17" s="119">
        <f>(D17/D$17)</f>
        <v>1</v>
      </c>
      <c r="M17" s="101">
        <f>(G17/G$17)</f>
        <v>1</v>
      </c>
      <c r="N17" s="106"/>
      <c r="O17" s="133"/>
      <c r="P17" s="74">
        <f>(E17-H17)</f>
        <v>22</v>
      </c>
      <c r="Q17" s="101">
        <f>(P17/H17)</f>
        <v>1.1264720942140297E-2</v>
      </c>
      <c r="R17" s="119">
        <f>(E17/E$17)</f>
        <v>1</v>
      </c>
      <c r="S17" s="119">
        <f>(H17/H$17)</f>
        <v>1</v>
      </c>
      <c r="T17" s="106"/>
      <c r="U17" s="59"/>
      <c r="V17" s="117"/>
      <c r="W17" s="117"/>
    </row>
    <row r="18" spans="1:23" x14ac:dyDescent="0.25">
      <c r="A18" s="1"/>
      <c r="B18" s="52"/>
      <c r="C18" s="141"/>
      <c r="D18" s="90"/>
      <c r="E18" s="91"/>
      <c r="F18" s="92"/>
      <c r="G18" s="91"/>
      <c r="H18" s="91"/>
      <c r="I18" s="93"/>
      <c r="J18" s="90"/>
      <c r="K18" s="103"/>
      <c r="L18" s="92"/>
      <c r="M18" s="92"/>
      <c r="N18" s="92"/>
      <c r="O18" s="134"/>
      <c r="P18" s="78"/>
      <c r="Q18" s="103"/>
      <c r="R18" s="92"/>
      <c r="S18" s="102"/>
      <c r="T18" s="92"/>
      <c r="U18" s="60"/>
    </row>
    <row r="19" spans="1:23" s="3" customFormat="1" x14ac:dyDescent="0.25">
      <c r="B19" s="52" t="s">
        <v>57</v>
      </c>
      <c r="C19" s="140"/>
      <c r="D19" s="94">
        <f>(D20+D21+D22)</f>
        <v>2333</v>
      </c>
      <c r="E19" s="95">
        <f>(E20+E21+E22)</f>
        <v>1933</v>
      </c>
      <c r="F19" s="118">
        <f t="shared" ref="F19:F25" si="0">(E19/D19)</f>
        <v>0.82854693527646806</v>
      </c>
      <c r="G19" s="95">
        <f>(G20+G21+G22)</f>
        <v>2295</v>
      </c>
      <c r="H19" s="95">
        <f>(H20+H21+H22)</f>
        <v>1898</v>
      </c>
      <c r="I19" s="89">
        <f t="shared" ref="I19:I25" si="1">(H19/G19)</f>
        <v>0.82701525054466229</v>
      </c>
      <c r="J19" s="86">
        <f t="shared" ref="J19:J25" si="2">(D19-G19)</f>
        <v>38</v>
      </c>
      <c r="K19" s="101">
        <f t="shared" ref="K19:K25" si="3">(J19/G19)</f>
        <v>1.6557734204793027E-2</v>
      </c>
      <c r="L19" s="119">
        <f>(D19/D$17)</f>
        <v>0.89696270665128797</v>
      </c>
      <c r="M19" s="101">
        <f>(G19/G$17)</f>
        <v>0.95984943538268508</v>
      </c>
      <c r="N19" s="104"/>
      <c r="O19" s="130"/>
      <c r="P19" s="74">
        <f t="shared" ref="P19:P25" si="4">(E19-H19)</f>
        <v>35</v>
      </c>
      <c r="Q19" s="101">
        <f t="shared" ref="Q19:Q25" si="5">(P19/H19)</f>
        <v>1.8440463645943098E-2</v>
      </c>
      <c r="R19" s="119">
        <f t="shared" ref="R19:R25" si="6">(E19/E$17)</f>
        <v>0.97873417721518985</v>
      </c>
      <c r="S19" s="119">
        <f t="shared" ref="S19:S25" si="7">(H19/H$17)</f>
        <v>0.97183819764464929</v>
      </c>
      <c r="T19" s="104"/>
      <c r="U19" s="51"/>
      <c r="V19" s="117"/>
      <c r="W19" s="117"/>
    </row>
    <row r="20" spans="1:23" x14ac:dyDescent="0.25">
      <c r="A20" s="1"/>
      <c r="B20" s="61" t="s">
        <v>58</v>
      </c>
      <c r="C20" s="141"/>
      <c r="D20" s="96">
        <f>(D28+D29+D37+D38)</f>
        <v>1190</v>
      </c>
      <c r="E20" s="97">
        <f>(E28+E29+E37+E38)</f>
        <v>1099</v>
      </c>
      <c r="F20" s="88">
        <f t="shared" si="0"/>
        <v>0.92352941176470593</v>
      </c>
      <c r="G20" s="97">
        <f>(G28+G29+G37+G38)</f>
        <v>1071</v>
      </c>
      <c r="H20" s="97">
        <f>(H28+H29+H37+H38)</f>
        <v>1002</v>
      </c>
      <c r="I20" s="93">
        <f t="shared" si="1"/>
        <v>0.93557422969187676</v>
      </c>
      <c r="J20" s="90">
        <f t="shared" si="2"/>
        <v>119</v>
      </c>
      <c r="K20" s="103">
        <f t="shared" si="3"/>
        <v>0.1111111111111111</v>
      </c>
      <c r="L20" s="102">
        <f t="shared" ref="L20:L25" si="8">(D20/D$17)</f>
        <v>0.45751633986928103</v>
      </c>
      <c r="M20" s="103">
        <f t="shared" ref="M20:M25" si="9">(G20/G$17)</f>
        <v>0.4479297365119197</v>
      </c>
      <c r="N20" s="92"/>
      <c r="O20" s="134"/>
      <c r="P20" s="78">
        <f t="shared" si="4"/>
        <v>97</v>
      </c>
      <c r="Q20" s="103">
        <f t="shared" si="5"/>
        <v>9.6806387225548907E-2</v>
      </c>
      <c r="R20" s="102">
        <f t="shared" si="6"/>
        <v>0.55645569620253166</v>
      </c>
      <c r="S20" s="102">
        <f t="shared" si="7"/>
        <v>0.51305683563748083</v>
      </c>
      <c r="T20" s="92"/>
      <c r="U20" s="60"/>
    </row>
    <row r="21" spans="1:23" x14ac:dyDescent="0.25">
      <c r="A21" s="1"/>
      <c r="B21" s="61" t="s">
        <v>59</v>
      </c>
      <c r="C21" s="141"/>
      <c r="D21" s="96">
        <f>(D30+D31+D32+D36+D41+D42+D43+D56+D60)</f>
        <v>1080</v>
      </c>
      <c r="E21" s="97">
        <f>(E30+E31+E32+E36+E41+E42+E43+E56+E60)</f>
        <v>779</v>
      </c>
      <c r="F21" s="88">
        <f t="shared" si="0"/>
        <v>0.72129629629629632</v>
      </c>
      <c r="G21" s="97">
        <f>(G30+G31+G32+G36+G41+G42+G43+G56+G60)</f>
        <v>1182</v>
      </c>
      <c r="H21" s="97">
        <f>(H30+H31+H32+H36+H41+H42+H43+H56+H60)</f>
        <v>854</v>
      </c>
      <c r="I21" s="93">
        <f t="shared" si="1"/>
        <v>0.72250423011844334</v>
      </c>
      <c r="J21" s="90">
        <f t="shared" si="2"/>
        <v>-102</v>
      </c>
      <c r="K21" s="103">
        <f t="shared" si="3"/>
        <v>-8.6294416243654817E-2</v>
      </c>
      <c r="L21" s="102">
        <f t="shared" si="8"/>
        <v>0.41522491349480967</v>
      </c>
      <c r="M21" s="103">
        <f t="shared" si="9"/>
        <v>0.49435382685069007</v>
      </c>
      <c r="N21" s="92"/>
      <c r="O21" s="134"/>
      <c r="P21" s="78">
        <f t="shared" si="4"/>
        <v>-75</v>
      </c>
      <c r="Q21" s="103">
        <f t="shared" si="5"/>
        <v>-8.7822014051522249E-2</v>
      </c>
      <c r="R21" s="102">
        <f t="shared" si="6"/>
        <v>0.39443037974683542</v>
      </c>
      <c r="S21" s="102">
        <f t="shared" si="7"/>
        <v>0.43727598566308246</v>
      </c>
      <c r="T21" s="92"/>
      <c r="U21" s="60"/>
    </row>
    <row r="22" spans="1:23" x14ac:dyDescent="0.25">
      <c r="A22" s="1"/>
      <c r="B22" s="61" t="s">
        <v>60</v>
      </c>
      <c r="C22" s="141"/>
      <c r="D22" s="96">
        <f>(D50+D67)</f>
        <v>63</v>
      </c>
      <c r="E22" s="97">
        <f>(E50+E67)</f>
        <v>55</v>
      </c>
      <c r="F22" s="88">
        <f t="shared" si="0"/>
        <v>0.87301587301587302</v>
      </c>
      <c r="G22" s="97">
        <f>(G50+G67)</f>
        <v>42</v>
      </c>
      <c r="H22" s="97">
        <f>(H50+H67)</f>
        <v>42</v>
      </c>
      <c r="I22" s="93">
        <f t="shared" si="1"/>
        <v>1</v>
      </c>
      <c r="J22" s="90">
        <f t="shared" si="2"/>
        <v>21</v>
      </c>
      <c r="K22" s="103">
        <f t="shared" si="3"/>
        <v>0.5</v>
      </c>
      <c r="L22" s="102">
        <f t="shared" si="8"/>
        <v>2.4221453287197232E-2</v>
      </c>
      <c r="M22" s="103">
        <f t="shared" si="9"/>
        <v>1.7565872020075281E-2</v>
      </c>
      <c r="N22" s="92"/>
      <c r="O22" s="134"/>
      <c r="P22" s="78">
        <f t="shared" si="4"/>
        <v>13</v>
      </c>
      <c r="Q22" s="103">
        <f t="shared" si="5"/>
        <v>0.30952380952380953</v>
      </c>
      <c r="R22" s="102">
        <f t="shared" si="6"/>
        <v>2.7848101265822784E-2</v>
      </c>
      <c r="S22" s="102">
        <f t="shared" si="7"/>
        <v>2.1505376344086023E-2</v>
      </c>
      <c r="T22" s="92"/>
      <c r="U22" s="60"/>
    </row>
    <row r="23" spans="1:23" s="3" customFormat="1" x14ac:dyDescent="0.25">
      <c r="B23" s="62" t="s">
        <v>32</v>
      </c>
      <c r="C23" s="77"/>
      <c r="D23" s="86">
        <f>(D24+D25)</f>
        <v>268</v>
      </c>
      <c r="E23" s="87">
        <f>(E24+E25)</f>
        <v>42</v>
      </c>
      <c r="F23" s="118">
        <f t="shared" si="0"/>
        <v>0.15671641791044777</v>
      </c>
      <c r="G23" s="87">
        <f>(G24+G25)</f>
        <v>96</v>
      </c>
      <c r="H23" s="87">
        <f>(H24+H25)</f>
        <v>55</v>
      </c>
      <c r="I23" s="89">
        <f t="shared" si="1"/>
        <v>0.57291666666666663</v>
      </c>
      <c r="J23" s="86">
        <f t="shared" si="2"/>
        <v>172</v>
      </c>
      <c r="K23" s="101">
        <f t="shared" si="3"/>
        <v>1.7916666666666667</v>
      </c>
      <c r="L23" s="119">
        <f t="shared" si="8"/>
        <v>0.10303729334871203</v>
      </c>
      <c r="M23" s="101">
        <f t="shared" si="9"/>
        <v>4.0150564617314928E-2</v>
      </c>
      <c r="N23" s="104"/>
      <c r="O23" s="130"/>
      <c r="P23" s="74">
        <f t="shared" si="4"/>
        <v>-13</v>
      </c>
      <c r="Q23" s="101">
        <f t="shared" si="5"/>
        <v>-0.23636363636363636</v>
      </c>
      <c r="R23" s="119">
        <f t="shared" si="6"/>
        <v>2.1265822784810127E-2</v>
      </c>
      <c r="S23" s="119">
        <f t="shared" si="7"/>
        <v>2.8161802355350742E-2</v>
      </c>
      <c r="T23" s="104"/>
      <c r="U23" s="51"/>
      <c r="V23" s="117"/>
      <c r="W23" s="117"/>
    </row>
    <row r="24" spans="1:23" x14ac:dyDescent="0.25">
      <c r="A24" s="1"/>
      <c r="B24" s="61" t="s">
        <v>61</v>
      </c>
      <c r="C24" s="76"/>
      <c r="D24" s="90">
        <f>(D33)</f>
        <v>244</v>
      </c>
      <c r="E24" s="91">
        <f>(E33)</f>
        <v>18</v>
      </c>
      <c r="F24" s="88">
        <f t="shared" si="0"/>
        <v>7.3770491803278687E-2</v>
      </c>
      <c r="G24" s="91">
        <f>(G33)</f>
        <v>82</v>
      </c>
      <c r="H24" s="91">
        <f>(H33)</f>
        <v>41</v>
      </c>
      <c r="I24" s="93">
        <f t="shared" si="1"/>
        <v>0.5</v>
      </c>
      <c r="J24" s="90">
        <f t="shared" si="2"/>
        <v>162</v>
      </c>
      <c r="K24" s="103">
        <f t="shared" si="3"/>
        <v>1.975609756097561</v>
      </c>
      <c r="L24" s="102">
        <f t="shared" si="8"/>
        <v>9.381007304882738E-2</v>
      </c>
      <c r="M24" s="103">
        <f t="shared" si="9"/>
        <v>3.4295273943956504E-2</v>
      </c>
      <c r="N24" s="92"/>
      <c r="O24" s="134"/>
      <c r="P24" s="78">
        <f t="shared" si="4"/>
        <v>-23</v>
      </c>
      <c r="Q24" s="103">
        <f t="shared" si="5"/>
        <v>-0.56097560975609762</v>
      </c>
      <c r="R24" s="102">
        <f t="shared" si="6"/>
        <v>9.1139240506329117E-3</v>
      </c>
      <c r="S24" s="102">
        <f t="shared" si="7"/>
        <v>2.0993343573988736E-2</v>
      </c>
      <c r="T24" s="92"/>
      <c r="U24" s="60"/>
    </row>
    <row r="25" spans="1:23" x14ac:dyDescent="0.25">
      <c r="A25" s="1"/>
      <c r="B25" s="61" t="s">
        <v>62</v>
      </c>
      <c r="C25" s="76"/>
      <c r="D25" s="96">
        <f>(D49+D58+D62+D66+D69)</f>
        <v>24</v>
      </c>
      <c r="E25" s="97">
        <f>(E49+E58+E62+E66+E69)</f>
        <v>24</v>
      </c>
      <c r="F25" s="88">
        <f t="shared" si="0"/>
        <v>1</v>
      </c>
      <c r="G25" s="97">
        <f>(G49+G58+G62+G66+G69)</f>
        <v>14</v>
      </c>
      <c r="H25" s="97">
        <f>(H49+H58+H62+H66+H69)</f>
        <v>14</v>
      </c>
      <c r="I25" s="93">
        <f t="shared" si="1"/>
        <v>1</v>
      </c>
      <c r="J25" s="90">
        <f t="shared" si="2"/>
        <v>10</v>
      </c>
      <c r="K25" s="103">
        <f t="shared" si="3"/>
        <v>0.7142857142857143</v>
      </c>
      <c r="L25" s="102">
        <f t="shared" si="8"/>
        <v>9.22722029988466E-3</v>
      </c>
      <c r="M25" s="103">
        <f t="shared" si="9"/>
        <v>5.8552906733584272E-3</v>
      </c>
      <c r="N25" s="92"/>
      <c r="O25" s="134"/>
      <c r="P25" s="78">
        <f t="shared" si="4"/>
        <v>10</v>
      </c>
      <c r="Q25" s="103">
        <f t="shared" si="5"/>
        <v>0.7142857142857143</v>
      </c>
      <c r="R25" s="102">
        <f t="shared" si="6"/>
        <v>1.2151898734177215E-2</v>
      </c>
      <c r="S25" s="102">
        <f t="shared" si="7"/>
        <v>7.1684587813620072E-3</v>
      </c>
      <c r="T25" s="92"/>
      <c r="U25" s="60"/>
    </row>
    <row r="26" spans="1:23" x14ac:dyDescent="0.25">
      <c r="A26" s="1"/>
      <c r="B26" s="52"/>
      <c r="C26" s="76"/>
      <c r="D26" s="90"/>
      <c r="E26" s="91"/>
      <c r="F26" s="92"/>
      <c r="G26" s="91"/>
      <c r="H26" s="91"/>
      <c r="I26" s="98"/>
      <c r="J26" s="90"/>
      <c r="K26" s="103"/>
      <c r="L26" s="92"/>
      <c r="M26" s="92"/>
      <c r="N26" s="92"/>
      <c r="O26" s="134"/>
      <c r="P26" s="78"/>
      <c r="Q26" s="103"/>
      <c r="R26" s="92"/>
      <c r="S26" s="102"/>
      <c r="T26" s="92"/>
      <c r="U26" s="60"/>
    </row>
    <row r="27" spans="1:23" s="3" customFormat="1" x14ac:dyDescent="0.25">
      <c r="B27" s="57" t="s">
        <v>5</v>
      </c>
      <c r="C27" s="75"/>
      <c r="D27" s="86">
        <f>SUM(D28:D33)</f>
        <v>953</v>
      </c>
      <c r="E27" s="87">
        <f>SUM(E28:E33)</f>
        <v>711</v>
      </c>
      <c r="F27" s="118">
        <f t="shared" ref="F27:F33" si="10">(E27/D27)</f>
        <v>0.74606505771248688</v>
      </c>
      <c r="G27" s="87">
        <f>SUM(G28:G33)</f>
        <v>1223</v>
      </c>
      <c r="H27" s="87">
        <f>SUM(H28:H33)</f>
        <v>863</v>
      </c>
      <c r="I27" s="89">
        <f t="shared" ref="I27:I33" si="11">(H27/G27)</f>
        <v>0.70564186426819298</v>
      </c>
      <c r="J27" s="86">
        <f t="shared" ref="J27:J33" si="12">(D27-G27)</f>
        <v>-270</v>
      </c>
      <c r="K27" s="101">
        <f t="shared" ref="K27:K33" si="13">(J27/G27)</f>
        <v>-0.22076860179885527</v>
      </c>
      <c r="L27" s="119">
        <f t="shared" ref="L27:L33" si="14">(D27/D$17)</f>
        <v>0.36639753940792003</v>
      </c>
      <c r="M27" s="101">
        <f t="shared" ref="M27:M33" si="15">(G27/G$17)</f>
        <v>0.51150146382266837</v>
      </c>
      <c r="N27" s="104"/>
      <c r="O27" s="130"/>
      <c r="P27" s="74">
        <f t="shared" ref="P27:P33" si="16">(E27-H27)</f>
        <v>-152</v>
      </c>
      <c r="Q27" s="101">
        <f t="shared" ref="Q27:Q33" si="17">(P27/H27)</f>
        <v>-0.1761297798377752</v>
      </c>
      <c r="R27" s="119">
        <f t="shared" ref="R27:R33" si="18">(E27/E$17)</f>
        <v>0.36</v>
      </c>
      <c r="S27" s="119">
        <f t="shared" ref="S27:S33" si="19">(H27/H$17)</f>
        <v>0.44188428059395801</v>
      </c>
      <c r="T27" s="104"/>
      <c r="U27" s="51"/>
      <c r="V27" s="117"/>
      <c r="W27" s="117"/>
    </row>
    <row r="28" spans="1:23" x14ac:dyDescent="0.25">
      <c r="A28" s="1"/>
      <c r="B28" s="63" t="s">
        <v>6</v>
      </c>
      <c r="C28" s="79"/>
      <c r="D28" s="90">
        <v>349</v>
      </c>
      <c r="E28" s="91">
        <v>349</v>
      </c>
      <c r="F28" s="88">
        <f t="shared" si="10"/>
        <v>1</v>
      </c>
      <c r="G28" s="91">
        <v>336</v>
      </c>
      <c r="H28" s="91">
        <v>336</v>
      </c>
      <c r="I28" s="93">
        <f t="shared" si="11"/>
        <v>1</v>
      </c>
      <c r="J28" s="90">
        <f t="shared" si="12"/>
        <v>13</v>
      </c>
      <c r="K28" s="103">
        <f t="shared" si="13"/>
        <v>3.8690476190476192E-2</v>
      </c>
      <c r="L28" s="102">
        <f t="shared" si="14"/>
        <v>0.13417916186082277</v>
      </c>
      <c r="M28" s="103">
        <f t="shared" si="15"/>
        <v>0.14052697616060225</v>
      </c>
      <c r="N28" s="92">
        <v>2</v>
      </c>
      <c r="O28" s="134">
        <v>2</v>
      </c>
      <c r="P28" s="78">
        <f t="shared" si="16"/>
        <v>13</v>
      </c>
      <c r="Q28" s="103">
        <f t="shared" si="17"/>
        <v>3.8690476190476192E-2</v>
      </c>
      <c r="R28" s="102">
        <f t="shared" si="18"/>
        <v>0.17670886075949366</v>
      </c>
      <c r="S28" s="102">
        <f t="shared" si="19"/>
        <v>0.17204301075268819</v>
      </c>
      <c r="T28" s="92">
        <v>2</v>
      </c>
      <c r="U28" s="60">
        <v>1</v>
      </c>
    </row>
    <row r="29" spans="1:23" x14ac:dyDescent="0.25">
      <c r="A29" s="1"/>
      <c r="B29" s="63" t="s">
        <v>7</v>
      </c>
      <c r="C29" s="79"/>
      <c r="D29" s="90">
        <v>96</v>
      </c>
      <c r="E29" s="91">
        <v>96</v>
      </c>
      <c r="F29" s="88">
        <f t="shared" si="10"/>
        <v>1</v>
      </c>
      <c r="G29" s="91">
        <v>240</v>
      </c>
      <c r="H29" s="91">
        <v>181</v>
      </c>
      <c r="I29" s="93">
        <f t="shared" si="11"/>
        <v>0.75416666666666665</v>
      </c>
      <c r="J29" s="90">
        <f t="shared" si="12"/>
        <v>-144</v>
      </c>
      <c r="K29" s="103">
        <f t="shared" si="13"/>
        <v>-0.6</v>
      </c>
      <c r="L29" s="102">
        <f t="shared" si="14"/>
        <v>3.690888119953864E-2</v>
      </c>
      <c r="M29" s="103">
        <f t="shared" si="15"/>
        <v>0.10037641154328733</v>
      </c>
      <c r="N29" s="92">
        <v>9</v>
      </c>
      <c r="O29" s="134">
        <v>5</v>
      </c>
      <c r="P29" s="78">
        <f t="shared" si="16"/>
        <v>-85</v>
      </c>
      <c r="Q29" s="103">
        <f t="shared" si="17"/>
        <v>-0.46961325966850831</v>
      </c>
      <c r="R29" s="102">
        <f t="shared" si="18"/>
        <v>4.860759493670886E-2</v>
      </c>
      <c r="S29" s="102">
        <f t="shared" si="19"/>
        <v>9.2677931387608811E-2</v>
      </c>
      <c r="T29" s="92">
        <v>7</v>
      </c>
      <c r="U29" s="60">
        <v>4</v>
      </c>
    </row>
    <row r="30" spans="1:23" x14ac:dyDescent="0.25">
      <c r="A30" s="1"/>
      <c r="B30" s="63" t="s">
        <v>8</v>
      </c>
      <c r="C30" s="79"/>
      <c r="D30" s="90">
        <v>23</v>
      </c>
      <c r="E30" s="91">
        <v>23</v>
      </c>
      <c r="F30" s="88">
        <f t="shared" si="10"/>
        <v>1</v>
      </c>
      <c r="G30" s="91">
        <v>45</v>
      </c>
      <c r="H30" s="91">
        <v>43</v>
      </c>
      <c r="I30" s="93">
        <f t="shared" si="11"/>
        <v>0.9555555555555556</v>
      </c>
      <c r="J30" s="90">
        <f t="shared" si="12"/>
        <v>-22</v>
      </c>
      <c r="K30" s="103">
        <f t="shared" si="13"/>
        <v>-0.48888888888888887</v>
      </c>
      <c r="L30" s="102">
        <f t="shared" si="14"/>
        <v>8.842752787389465E-3</v>
      </c>
      <c r="M30" s="103">
        <f t="shared" si="15"/>
        <v>1.8820577164366373E-2</v>
      </c>
      <c r="N30" s="92">
        <v>15</v>
      </c>
      <c r="O30" s="134">
        <v>11</v>
      </c>
      <c r="P30" s="78">
        <f t="shared" si="16"/>
        <v>-20</v>
      </c>
      <c r="Q30" s="103">
        <f t="shared" si="17"/>
        <v>-0.46511627906976744</v>
      </c>
      <c r="R30" s="102">
        <f t="shared" si="18"/>
        <v>1.1645569620253165E-2</v>
      </c>
      <c r="S30" s="102">
        <f t="shared" si="19"/>
        <v>2.2017409114183307E-2</v>
      </c>
      <c r="T30" s="92">
        <v>14</v>
      </c>
      <c r="U30" s="60">
        <v>10</v>
      </c>
    </row>
    <row r="31" spans="1:23" x14ac:dyDescent="0.25">
      <c r="A31" s="1"/>
      <c r="B31" s="63" t="s">
        <v>9</v>
      </c>
      <c r="C31" s="79"/>
      <c r="D31" s="90">
        <v>92</v>
      </c>
      <c r="E31" s="91">
        <v>92</v>
      </c>
      <c r="F31" s="88">
        <f t="shared" si="10"/>
        <v>1</v>
      </c>
      <c r="G31" s="91">
        <v>82</v>
      </c>
      <c r="H31" s="91">
        <v>82</v>
      </c>
      <c r="I31" s="93">
        <f t="shared" si="11"/>
        <v>1</v>
      </c>
      <c r="J31" s="90">
        <f t="shared" si="12"/>
        <v>10</v>
      </c>
      <c r="K31" s="103">
        <f t="shared" si="13"/>
        <v>0.12195121951219512</v>
      </c>
      <c r="L31" s="102">
        <f t="shared" si="14"/>
        <v>3.537101114955786E-2</v>
      </c>
      <c r="M31" s="103">
        <f t="shared" si="15"/>
        <v>3.4295273943956504E-2</v>
      </c>
      <c r="N31" s="92">
        <v>10</v>
      </c>
      <c r="O31" s="134">
        <v>9</v>
      </c>
      <c r="P31" s="78">
        <f t="shared" si="16"/>
        <v>10</v>
      </c>
      <c r="Q31" s="103">
        <f t="shared" si="17"/>
        <v>0.12195121951219512</v>
      </c>
      <c r="R31" s="102">
        <f t="shared" si="18"/>
        <v>4.6582278481012658E-2</v>
      </c>
      <c r="S31" s="102">
        <f t="shared" si="19"/>
        <v>4.1986687147977472E-2</v>
      </c>
      <c r="T31" s="92">
        <v>8</v>
      </c>
      <c r="U31" s="60">
        <v>9</v>
      </c>
    </row>
    <row r="32" spans="1:23" x14ac:dyDescent="0.25">
      <c r="A32" s="1"/>
      <c r="B32" s="63" t="s">
        <v>10</v>
      </c>
      <c r="C32" s="79"/>
      <c r="D32" s="90">
        <v>149</v>
      </c>
      <c r="E32" s="91">
        <v>133</v>
      </c>
      <c r="F32" s="88">
        <f t="shared" si="10"/>
        <v>0.89261744966442957</v>
      </c>
      <c r="G32" s="91">
        <v>438</v>
      </c>
      <c r="H32" s="91">
        <v>180</v>
      </c>
      <c r="I32" s="93">
        <f t="shared" si="11"/>
        <v>0.41095890410958902</v>
      </c>
      <c r="J32" s="90">
        <f t="shared" si="12"/>
        <v>-289</v>
      </c>
      <c r="K32" s="103">
        <f t="shared" si="13"/>
        <v>-0.65981735159817356</v>
      </c>
      <c r="L32" s="102">
        <f t="shared" si="14"/>
        <v>5.7285659361783932E-2</v>
      </c>
      <c r="M32" s="103">
        <f t="shared" si="15"/>
        <v>0.18318695106649938</v>
      </c>
      <c r="N32" s="92">
        <v>7</v>
      </c>
      <c r="O32" s="134">
        <v>1</v>
      </c>
      <c r="P32" s="78">
        <f t="shared" si="16"/>
        <v>-47</v>
      </c>
      <c r="Q32" s="103">
        <f t="shared" si="17"/>
        <v>-0.26111111111111113</v>
      </c>
      <c r="R32" s="102">
        <f t="shared" si="18"/>
        <v>6.7341772151898738E-2</v>
      </c>
      <c r="S32" s="102">
        <f t="shared" si="19"/>
        <v>9.2165898617511524E-2</v>
      </c>
      <c r="T32" s="92">
        <v>6</v>
      </c>
      <c r="U32" s="60">
        <v>5</v>
      </c>
    </row>
    <row r="33" spans="1:23" x14ac:dyDescent="0.25">
      <c r="A33" s="1"/>
      <c r="B33" s="63" t="s">
        <v>11</v>
      </c>
      <c r="C33" s="79"/>
      <c r="D33" s="90">
        <v>244</v>
      </c>
      <c r="E33" s="91">
        <v>18</v>
      </c>
      <c r="F33" s="88">
        <f t="shared" si="10"/>
        <v>7.3770491803278687E-2</v>
      </c>
      <c r="G33" s="91">
        <v>82</v>
      </c>
      <c r="H33" s="91">
        <v>41</v>
      </c>
      <c r="I33" s="93">
        <f t="shared" si="11"/>
        <v>0.5</v>
      </c>
      <c r="J33" s="90">
        <f t="shared" si="12"/>
        <v>162</v>
      </c>
      <c r="K33" s="103">
        <f t="shared" si="13"/>
        <v>1.975609756097561</v>
      </c>
      <c r="L33" s="102">
        <f t="shared" si="14"/>
        <v>9.381007304882738E-2</v>
      </c>
      <c r="M33" s="103">
        <f t="shared" si="15"/>
        <v>3.4295273943956504E-2</v>
      </c>
      <c r="N33" s="92">
        <v>5</v>
      </c>
      <c r="O33" s="134">
        <v>9</v>
      </c>
      <c r="P33" s="78">
        <f t="shared" si="16"/>
        <v>-23</v>
      </c>
      <c r="Q33" s="103">
        <f t="shared" si="17"/>
        <v>-0.56097560975609762</v>
      </c>
      <c r="R33" s="102">
        <f t="shared" si="18"/>
        <v>9.1139240506329117E-3</v>
      </c>
      <c r="S33" s="102">
        <f t="shared" si="19"/>
        <v>2.0993343573988736E-2</v>
      </c>
      <c r="T33" s="92">
        <v>16</v>
      </c>
      <c r="U33" s="60">
        <v>11</v>
      </c>
    </row>
    <row r="34" spans="1:23" x14ac:dyDescent="0.25">
      <c r="A34" s="1"/>
      <c r="B34" s="64"/>
      <c r="C34" s="79"/>
      <c r="D34" s="90"/>
      <c r="E34" s="91"/>
      <c r="F34" s="92"/>
      <c r="G34" s="91"/>
      <c r="H34" s="91"/>
      <c r="I34" s="93"/>
      <c r="J34" s="90"/>
      <c r="K34" s="103"/>
      <c r="L34" s="92"/>
      <c r="M34" s="105"/>
      <c r="N34" s="92"/>
      <c r="O34" s="134"/>
      <c r="P34" s="78"/>
      <c r="Q34" s="103"/>
      <c r="R34" s="92"/>
      <c r="S34" s="103"/>
      <c r="T34" s="92"/>
      <c r="U34" s="60"/>
    </row>
    <row r="35" spans="1:23" s="3" customFormat="1" x14ac:dyDescent="0.25">
      <c r="B35" s="57" t="s">
        <v>12</v>
      </c>
      <c r="C35" s="75"/>
      <c r="D35" s="86">
        <f>SUM(D36:D38)</f>
        <v>1092</v>
      </c>
      <c r="E35" s="87">
        <f>SUM(E36:E38)</f>
        <v>838</v>
      </c>
      <c r="F35" s="118">
        <f t="shared" ref="F35:F38" si="20">(E35/D35)</f>
        <v>0.76739926739926745</v>
      </c>
      <c r="G35" s="87">
        <f>SUM(G36:G38)</f>
        <v>740</v>
      </c>
      <c r="H35" s="87">
        <f>SUM(H36:H38)</f>
        <v>710</v>
      </c>
      <c r="I35" s="89">
        <f t="shared" ref="I35:I38" si="21">(H35/G35)</f>
        <v>0.95945945945945943</v>
      </c>
      <c r="J35" s="86">
        <f t="shared" ref="J35:J38" si="22">(D35-G35)</f>
        <v>352</v>
      </c>
      <c r="K35" s="101">
        <f t="shared" ref="K35:K38" si="23">(J35/G35)</f>
        <v>0.4756756756756757</v>
      </c>
      <c r="L35" s="119">
        <f t="shared" ref="L35:L38" si="24">(D35/D$17)</f>
        <v>0.41983852364475199</v>
      </c>
      <c r="M35" s="101">
        <f t="shared" ref="M35:M38" si="25">(G35/G$17)</f>
        <v>0.3094939355918026</v>
      </c>
      <c r="N35" s="104"/>
      <c r="O35" s="130"/>
      <c r="P35" s="74">
        <f t="shared" ref="P35:P38" si="26">(E35-H35)</f>
        <v>128</v>
      </c>
      <c r="Q35" s="101">
        <f t="shared" ref="Q35:Q38" si="27">(P35/H35)</f>
        <v>0.18028169014084508</v>
      </c>
      <c r="R35" s="119">
        <f t="shared" ref="R35:R38" si="28">(E35/E$17)</f>
        <v>0.42430379746835445</v>
      </c>
      <c r="S35" s="119">
        <f t="shared" ref="S35:S38" si="29">(H35/H$17)</f>
        <v>0.36354326676907323</v>
      </c>
      <c r="T35" s="104"/>
      <c r="U35" s="51"/>
      <c r="V35" s="117"/>
      <c r="W35" s="117"/>
    </row>
    <row r="36" spans="1:23" x14ac:dyDescent="0.25">
      <c r="A36" s="1"/>
      <c r="B36" s="63" t="s">
        <v>13</v>
      </c>
      <c r="C36" s="79"/>
      <c r="D36" s="90">
        <v>347</v>
      </c>
      <c r="E36" s="91">
        <v>184</v>
      </c>
      <c r="F36" s="88">
        <f t="shared" si="20"/>
        <v>0.53025936599423629</v>
      </c>
      <c r="G36" s="91">
        <v>245</v>
      </c>
      <c r="H36" s="91">
        <v>225</v>
      </c>
      <c r="I36" s="93">
        <f t="shared" si="21"/>
        <v>0.91836734693877553</v>
      </c>
      <c r="J36" s="90">
        <f t="shared" si="22"/>
        <v>102</v>
      </c>
      <c r="K36" s="103">
        <f t="shared" si="23"/>
        <v>0.41632653061224489</v>
      </c>
      <c r="L36" s="102">
        <f t="shared" si="24"/>
        <v>0.13341022683583237</v>
      </c>
      <c r="M36" s="103">
        <f t="shared" si="25"/>
        <v>0.10246758678377248</v>
      </c>
      <c r="N36" s="92">
        <v>3</v>
      </c>
      <c r="O36" s="134">
        <v>4</v>
      </c>
      <c r="P36" s="78">
        <f t="shared" si="26"/>
        <v>-41</v>
      </c>
      <c r="Q36" s="103">
        <f t="shared" si="27"/>
        <v>-0.18222222222222223</v>
      </c>
      <c r="R36" s="102">
        <f t="shared" si="28"/>
        <v>9.3164556962025316E-2</v>
      </c>
      <c r="S36" s="102">
        <f t="shared" si="29"/>
        <v>0.1152073732718894</v>
      </c>
      <c r="T36" s="92">
        <v>4</v>
      </c>
      <c r="U36" s="60">
        <v>3</v>
      </c>
    </row>
    <row r="37" spans="1:23" x14ac:dyDescent="0.25">
      <c r="A37" s="1"/>
      <c r="B37" s="63" t="s">
        <v>14</v>
      </c>
      <c r="C37" s="79"/>
      <c r="D37" s="90">
        <v>338</v>
      </c>
      <c r="E37" s="91">
        <v>251</v>
      </c>
      <c r="F37" s="88">
        <f t="shared" si="20"/>
        <v>0.74260355029585801</v>
      </c>
      <c r="G37" s="91">
        <v>170</v>
      </c>
      <c r="H37" s="91">
        <v>160</v>
      </c>
      <c r="I37" s="93">
        <f t="shared" si="21"/>
        <v>0.94117647058823528</v>
      </c>
      <c r="J37" s="90">
        <f t="shared" si="22"/>
        <v>168</v>
      </c>
      <c r="K37" s="103">
        <f t="shared" si="23"/>
        <v>0.9882352941176471</v>
      </c>
      <c r="L37" s="102">
        <f t="shared" si="24"/>
        <v>0.12995001922337562</v>
      </c>
      <c r="M37" s="103">
        <f t="shared" si="25"/>
        <v>7.1099958176495184E-2</v>
      </c>
      <c r="N37" s="92">
        <v>4</v>
      </c>
      <c r="O37" s="134">
        <v>6</v>
      </c>
      <c r="P37" s="78">
        <f t="shared" si="26"/>
        <v>91</v>
      </c>
      <c r="Q37" s="103">
        <f t="shared" si="27"/>
        <v>0.56874999999999998</v>
      </c>
      <c r="R37" s="102">
        <f t="shared" si="28"/>
        <v>0.1270886075949367</v>
      </c>
      <c r="S37" s="102">
        <f t="shared" si="29"/>
        <v>8.1925243215565796E-2</v>
      </c>
      <c r="T37" s="92">
        <v>3</v>
      </c>
      <c r="U37" s="60">
        <v>6</v>
      </c>
    </row>
    <row r="38" spans="1:23" x14ac:dyDescent="0.25">
      <c r="A38" s="1"/>
      <c r="B38" s="63" t="s">
        <v>15</v>
      </c>
      <c r="C38" s="79"/>
      <c r="D38" s="90">
        <v>407</v>
      </c>
      <c r="E38" s="91">
        <v>403</v>
      </c>
      <c r="F38" s="88">
        <f t="shared" si="20"/>
        <v>0.9901719901719902</v>
      </c>
      <c r="G38" s="91">
        <v>325</v>
      </c>
      <c r="H38" s="91">
        <v>325</v>
      </c>
      <c r="I38" s="93">
        <f t="shared" si="21"/>
        <v>1</v>
      </c>
      <c r="J38" s="90">
        <f t="shared" si="22"/>
        <v>82</v>
      </c>
      <c r="K38" s="103">
        <f t="shared" si="23"/>
        <v>0.25230769230769229</v>
      </c>
      <c r="L38" s="102">
        <f t="shared" si="24"/>
        <v>0.15647827758554403</v>
      </c>
      <c r="M38" s="103">
        <f t="shared" si="25"/>
        <v>0.13592639063153492</v>
      </c>
      <c r="N38" s="92">
        <v>1</v>
      </c>
      <c r="O38" s="134">
        <v>3</v>
      </c>
      <c r="P38" s="78">
        <f t="shared" si="26"/>
        <v>78</v>
      </c>
      <c r="Q38" s="103">
        <f t="shared" si="27"/>
        <v>0.24</v>
      </c>
      <c r="R38" s="102">
        <f t="shared" si="28"/>
        <v>0.20405063291139242</v>
      </c>
      <c r="S38" s="102">
        <f t="shared" si="29"/>
        <v>0.16641065028161803</v>
      </c>
      <c r="T38" s="92">
        <v>1</v>
      </c>
      <c r="U38" s="60">
        <v>2</v>
      </c>
    </row>
    <row r="39" spans="1:23" x14ac:dyDescent="0.25">
      <c r="A39" s="1"/>
      <c r="B39" s="64"/>
      <c r="C39" s="79"/>
      <c r="D39" s="90"/>
      <c r="E39" s="91"/>
      <c r="F39" s="92"/>
      <c r="G39" s="91"/>
      <c r="H39" s="91"/>
      <c r="I39" s="93"/>
      <c r="J39" s="90"/>
      <c r="K39" s="103"/>
      <c r="L39" s="107"/>
      <c r="M39" s="105"/>
      <c r="N39" s="92"/>
      <c r="O39" s="134"/>
      <c r="P39" s="78"/>
      <c r="Q39" s="103"/>
      <c r="R39" s="92"/>
      <c r="S39" s="103"/>
      <c r="T39" s="92"/>
      <c r="U39" s="60"/>
    </row>
    <row r="40" spans="1:23" s="3" customFormat="1" x14ac:dyDescent="0.25">
      <c r="B40" s="57" t="s">
        <v>16</v>
      </c>
      <c r="C40" s="75"/>
      <c r="D40" s="86">
        <f>SUM(D41:D43)</f>
        <v>384</v>
      </c>
      <c r="E40" s="87">
        <f>SUM(E41:E43)</f>
        <v>283</v>
      </c>
      <c r="F40" s="118">
        <f t="shared" ref="F40:F43" si="30">(E40/D40)</f>
        <v>0.73697916666666663</v>
      </c>
      <c r="G40" s="87">
        <f>SUM(G41:G43)</f>
        <v>340</v>
      </c>
      <c r="H40" s="87">
        <f>SUM(H41:H43)</f>
        <v>292</v>
      </c>
      <c r="I40" s="89">
        <f t="shared" ref="I40:I43" si="31">(H40/G40)</f>
        <v>0.85882352941176465</v>
      </c>
      <c r="J40" s="86">
        <f t="shared" ref="J40:J43" si="32">(D40-G40)</f>
        <v>44</v>
      </c>
      <c r="K40" s="101">
        <f t="shared" ref="K40:K43" si="33">(J40/G40)</f>
        <v>0.12941176470588237</v>
      </c>
      <c r="L40" s="119">
        <f t="shared" ref="L40:L43" si="34">(D40/D$17)</f>
        <v>0.14763552479815456</v>
      </c>
      <c r="M40" s="101">
        <f t="shared" ref="M40:M43" si="35">(G40/G$17)</f>
        <v>0.14219991635299037</v>
      </c>
      <c r="N40" s="104"/>
      <c r="O40" s="130"/>
      <c r="P40" s="74">
        <f t="shared" ref="P40:P43" si="36">(E40-H40)</f>
        <v>-9</v>
      </c>
      <c r="Q40" s="101">
        <f t="shared" ref="Q40:Q43" si="37">(P40/H40)</f>
        <v>-3.0821917808219176E-2</v>
      </c>
      <c r="R40" s="119">
        <f t="shared" ref="R40:R43" si="38">(E40/E$17)</f>
        <v>0.14329113924050632</v>
      </c>
      <c r="S40" s="119">
        <f t="shared" ref="S40:S43" si="39">(H40/H$17)</f>
        <v>0.14951356886840758</v>
      </c>
      <c r="T40" s="104"/>
      <c r="U40" s="51"/>
      <c r="V40" s="117"/>
      <c r="W40" s="117"/>
    </row>
    <row r="41" spans="1:23" x14ac:dyDescent="0.25">
      <c r="A41" s="1"/>
      <c r="B41" s="63" t="s">
        <v>17</v>
      </c>
      <c r="C41" s="79"/>
      <c r="D41" s="90">
        <v>134</v>
      </c>
      <c r="E41" s="91">
        <v>38</v>
      </c>
      <c r="F41" s="88">
        <f t="shared" si="30"/>
        <v>0.28358208955223879</v>
      </c>
      <c r="G41" s="91">
        <v>30</v>
      </c>
      <c r="H41" s="91">
        <v>30</v>
      </c>
      <c r="I41" s="93">
        <f t="shared" si="31"/>
        <v>1</v>
      </c>
      <c r="J41" s="90">
        <f t="shared" si="32"/>
        <v>104</v>
      </c>
      <c r="K41" s="103">
        <f t="shared" si="33"/>
        <v>3.4666666666666668</v>
      </c>
      <c r="L41" s="102">
        <f t="shared" si="34"/>
        <v>5.1518646674356017E-2</v>
      </c>
      <c r="M41" s="103">
        <f t="shared" si="35"/>
        <v>1.2547051442910916E-2</v>
      </c>
      <c r="N41" s="92">
        <v>8</v>
      </c>
      <c r="O41" s="134">
        <v>12</v>
      </c>
      <c r="P41" s="78">
        <f t="shared" si="36"/>
        <v>8</v>
      </c>
      <c r="Q41" s="103">
        <f t="shared" si="37"/>
        <v>0.26666666666666666</v>
      </c>
      <c r="R41" s="102">
        <f t="shared" si="38"/>
        <v>1.9240506329113925E-2</v>
      </c>
      <c r="S41" s="102">
        <f t="shared" si="39"/>
        <v>1.5360983102918587E-2</v>
      </c>
      <c r="T41" s="92">
        <v>10</v>
      </c>
      <c r="U41" s="60">
        <v>12</v>
      </c>
    </row>
    <row r="42" spans="1:23" x14ac:dyDescent="0.25">
      <c r="A42" s="1"/>
      <c r="B42" s="63" t="s">
        <v>18</v>
      </c>
      <c r="C42" s="79"/>
      <c r="D42" s="90">
        <v>81</v>
      </c>
      <c r="E42" s="91">
        <v>81</v>
      </c>
      <c r="F42" s="88">
        <f t="shared" si="30"/>
        <v>1</v>
      </c>
      <c r="G42" s="91">
        <v>165</v>
      </c>
      <c r="H42" s="91">
        <v>117</v>
      </c>
      <c r="I42" s="93">
        <f t="shared" si="31"/>
        <v>0.70909090909090911</v>
      </c>
      <c r="J42" s="90">
        <f t="shared" si="32"/>
        <v>-84</v>
      </c>
      <c r="K42" s="103">
        <f t="shared" si="33"/>
        <v>-0.50909090909090904</v>
      </c>
      <c r="L42" s="102">
        <f t="shared" si="34"/>
        <v>3.1141868512110725E-2</v>
      </c>
      <c r="M42" s="103">
        <f t="shared" si="35"/>
        <v>6.9008782936010038E-2</v>
      </c>
      <c r="N42" s="92">
        <v>11</v>
      </c>
      <c r="O42" s="134">
        <v>7</v>
      </c>
      <c r="P42" s="78">
        <f t="shared" si="36"/>
        <v>-36</v>
      </c>
      <c r="Q42" s="103">
        <f t="shared" si="37"/>
        <v>-0.30769230769230771</v>
      </c>
      <c r="R42" s="102">
        <f t="shared" si="38"/>
        <v>4.1012658227848102E-2</v>
      </c>
      <c r="S42" s="102">
        <f t="shared" si="39"/>
        <v>5.9907834101382486E-2</v>
      </c>
      <c r="T42" s="92">
        <v>9</v>
      </c>
      <c r="U42" s="60">
        <v>8</v>
      </c>
    </row>
    <row r="43" spans="1:23" x14ac:dyDescent="0.25">
      <c r="A43" s="1"/>
      <c r="B43" s="63" t="s">
        <v>19</v>
      </c>
      <c r="C43" s="79"/>
      <c r="D43" s="90">
        <v>169</v>
      </c>
      <c r="E43" s="91">
        <v>164</v>
      </c>
      <c r="F43" s="88">
        <f t="shared" si="30"/>
        <v>0.97041420118343191</v>
      </c>
      <c r="G43" s="91">
        <v>145</v>
      </c>
      <c r="H43" s="91">
        <v>145</v>
      </c>
      <c r="I43" s="93">
        <f t="shared" si="31"/>
        <v>1</v>
      </c>
      <c r="J43" s="90">
        <f t="shared" si="32"/>
        <v>24</v>
      </c>
      <c r="K43" s="103">
        <f t="shared" si="33"/>
        <v>0.16551724137931034</v>
      </c>
      <c r="L43" s="102">
        <f t="shared" si="34"/>
        <v>6.4975009611687812E-2</v>
      </c>
      <c r="M43" s="103">
        <f t="shared" si="35"/>
        <v>6.0644081974069425E-2</v>
      </c>
      <c r="N43" s="92">
        <v>6</v>
      </c>
      <c r="O43" s="134">
        <v>8</v>
      </c>
      <c r="P43" s="78">
        <f t="shared" si="36"/>
        <v>19</v>
      </c>
      <c r="Q43" s="103">
        <f t="shared" si="37"/>
        <v>0.1310344827586207</v>
      </c>
      <c r="R43" s="102">
        <f t="shared" si="38"/>
        <v>8.3037974683544305E-2</v>
      </c>
      <c r="S43" s="102">
        <f t="shared" si="39"/>
        <v>7.4244751664106504E-2</v>
      </c>
      <c r="T43" s="92">
        <v>5</v>
      </c>
      <c r="U43" s="60">
        <v>7</v>
      </c>
    </row>
    <row r="44" spans="1:23" x14ac:dyDescent="0.25">
      <c r="A44" s="1"/>
      <c r="B44" s="63"/>
      <c r="C44" s="79"/>
      <c r="D44" s="90"/>
      <c r="E44" s="91"/>
      <c r="F44" s="92"/>
      <c r="G44" s="91"/>
      <c r="H44" s="91"/>
      <c r="I44" s="93"/>
      <c r="J44" s="90"/>
      <c r="K44" s="103"/>
      <c r="L44" s="92"/>
      <c r="M44" s="105"/>
      <c r="N44" s="92"/>
      <c r="O44" s="134"/>
      <c r="P44" s="78"/>
      <c r="Q44" s="103"/>
      <c r="R44" s="92"/>
      <c r="S44" s="103"/>
      <c r="T44" s="92"/>
      <c r="U44" s="60"/>
    </row>
    <row r="45" spans="1:23" s="3" customFormat="1" x14ac:dyDescent="0.25">
      <c r="B45" s="57" t="s">
        <v>29</v>
      </c>
      <c r="C45" s="75"/>
      <c r="D45" s="86"/>
      <c r="E45" s="87"/>
      <c r="F45" s="104"/>
      <c r="G45" s="87"/>
      <c r="H45" s="87"/>
      <c r="I45" s="89"/>
      <c r="J45" s="86"/>
      <c r="K45" s="101"/>
      <c r="L45" s="104"/>
      <c r="M45" s="106"/>
      <c r="N45" s="104"/>
      <c r="O45" s="130"/>
      <c r="P45" s="74"/>
      <c r="Q45" s="101"/>
      <c r="R45" s="104"/>
      <c r="S45" s="101"/>
      <c r="T45" s="104"/>
      <c r="U45" s="51"/>
      <c r="V45" s="117"/>
      <c r="W45" s="117"/>
    </row>
    <row r="46" spans="1:23" x14ac:dyDescent="0.25">
      <c r="A46" s="1"/>
      <c r="B46" s="63" t="s">
        <v>33</v>
      </c>
      <c r="C46" s="79"/>
      <c r="D46" s="90"/>
      <c r="E46" s="91"/>
      <c r="F46" s="92"/>
      <c r="G46" s="91"/>
      <c r="H46" s="91"/>
      <c r="I46" s="93"/>
      <c r="J46" s="90"/>
      <c r="K46" s="103"/>
      <c r="L46" s="92"/>
      <c r="M46" s="105"/>
      <c r="N46" s="92"/>
      <c r="O46" s="134"/>
      <c r="P46" s="78"/>
      <c r="Q46" s="103"/>
      <c r="R46" s="92"/>
      <c r="S46" s="103"/>
      <c r="T46" s="92"/>
      <c r="U46" s="60"/>
    </row>
    <row r="47" spans="1:23" x14ac:dyDescent="0.25">
      <c r="A47" s="1"/>
      <c r="B47" s="65" t="s">
        <v>44</v>
      </c>
      <c r="C47" s="79"/>
      <c r="D47" s="90"/>
      <c r="E47" s="91"/>
      <c r="F47" s="92"/>
      <c r="G47" s="91"/>
      <c r="H47" s="91"/>
      <c r="I47" s="93"/>
      <c r="J47" s="90"/>
      <c r="K47" s="103"/>
      <c r="L47" s="92"/>
      <c r="M47" s="107"/>
      <c r="N47" s="92"/>
      <c r="O47" s="134"/>
      <c r="P47" s="78"/>
      <c r="Q47" s="103"/>
      <c r="R47" s="92"/>
      <c r="S47" s="102"/>
      <c r="T47" s="92"/>
      <c r="U47" s="60"/>
    </row>
    <row r="48" spans="1:23" x14ac:dyDescent="0.25">
      <c r="A48" s="1"/>
      <c r="B48" s="65" t="s">
        <v>45</v>
      </c>
      <c r="C48" s="79"/>
      <c r="D48" s="90"/>
      <c r="E48" s="91"/>
      <c r="F48" s="92"/>
      <c r="G48" s="91"/>
      <c r="H48" s="91"/>
      <c r="I48" s="93"/>
      <c r="J48" s="90"/>
      <c r="K48" s="103"/>
      <c r="L48" s="92"/>
      <c r="M48" s="107"/>
      <c r="N48" s="92"/>
      <c r="O48" s="134"/>
      <c r="P48" s="78"/>
      <c r="Q48" s="103"/>
      <c r="R48" s="92"/>
      <c r="S48" s="102"/>
      <c r="T48" s="92"/>
      <c r="U48" s="60"/>
    </row>
    <row r="49" spans="1:23" x14ac:dyDescent="0.25">
      <c r="A49" s="1"/>
      <c r="B49" s="63" t="s">
        <v>20</v>
      </c>
      <c r="C49" s="79"/>
      <c r="D49" s="90">
        <v>12</v>
      </c>
      <c r="E49" s="91">
        <v>12</v>
      </c>
      <c r="F49" s="88">
        <f t="shared" ref="F49:F50" si="40">(E49/D49)</f>
        <v>1</v>
      </c>
      <c r="G49" s="91">
        <v>9</v>
      </c>
      <c r="H49" s="91">
        <v>9</v>
      </c>
      <c r="I49" s="93">
        <f t="shared" ref="I49:I50" si="41">(H49/G49)</f>
        <v>1</v>
      </c>
      <c r="J49" s="90">
        <f t="shared" ref="J49:J50" si="42">(D49-G49)</f>
        <v>3</v>
      </c>
      <c r="K49" s="103">
        <f t="shared" ref="K49:K50" si="43">(J49/G49)</f>
        <v>0.33333333333333331</v>
      </c>
      <c r="L49" s="102">
        <f t="shared" ref="L49:L50" si="44">(D49/D$17)</f>
        <v>4.61361014994233E-3</v>
      </c>
      <c r="M49" s="103">
        <f t="shared" ref="M49:M50" si="45">(G49/G$17)</f>
        <v>3.7641154328732747E-3</v>
      </c>
      <c r="N49" s="92">
        <v>17</v>
      </c>
      <c r="O49" s="134">
        <v>17</v>
      </c>
      <c r="P49" s="78">
        <f t="shared" ref="P49:P50" si="46">(E49-H49)</f>
        <v>3</v>
      </c>
      <c r="Q49" s="103">
        <f t="shared" ref="Q49:Q50" si="47">(P49/H49)</f>
        <v>0.33333333333333331</v>
      </c>
      <c r="R49" s="102">
        <f t="shared" ref="R49:R50" si="48">(E49/E$17)</f>
        <v>6.0759493670886075E-3</v>
      </c>
      <c r="S49" s="102">
        <f t="shared" ref="S49:S50" si="49">(H49/H$17)</f>
        <v>4.608294930875576E-3</v>
      </c>
      <c r="T49" s="92">
        <v>17</v>
      </c>
      <c r="U49" s="60">
        <v>17</v>
      </c>
    </row>
    <row r="50" spans="1:23" x14ac:dyDescent="0.25">
      <c r="A50" s="1"/>
      <c r="B50" s="63" t="s">
        <v>21</v>
      </c>
      <c r="C50" s="79"/>
      <c r="D50" s="90">
        <v>22</v>
      </c>
      <c r="E50" s="91">
        <v>22</v>
      </c>
      <c r="F50" s="88">
        <f t="shared" si="40"/>
        <v>1</v>
      </c>
      <c r="G50" s="91">
        <v>27</v>
      </c>
      <c r="H50" s="91">
        <v>27</v>
      </c>
      <c r="I50" s="93">
        <f t="shared" si="41"/>
        <v>1</v>
      </c>
      <c r="J50" s="90">
        <f t="shared" si="42"/>
        <v>-5</v>
      </c>
      <c r="K50" s="103">
        <f t="shared" si="43"/>
        <v>-0.18518518518518517</v>
      </c>
      <c r="L50" s="102">
        <f t="shared" si="44"/>
        <v>8.4582852748942717E-3</v>
      </c>
      <c r="M50" s="103">
        <f t="shared" si="45"/>
        <v>1.1292346298619825E-2</v>
      </c>
      <c r="N50" s="92">
        <v>16</v>
      </c>
      <c r="O50" s="134">
        <v>13</v>
      </c>
      <c r="P50" s="78">
        <f t="shared" si="46"/>
        <v>-5</v>
      </c>
      <c r="Q50" s="103">
        <f t="shared" si="47"/>
        <v>-0.18518518518518517</v>
      </c>
      <c r="R50" s="102">
        <f t="shared" si="48"/>
        <v>1.1139240506329114E-2</v>
      </c>
      <c r="S50" s="102">
        <f t="shared" si="49"/>
        <v>1.3824884792626729E-2</v>
      </c>
      <c r="T50" s="92">
        <v>15</v>
      </c>
      <c r="U50" s="60">
        <v>13</v>
      </c>
    </row>
    <row r="51" spans="1:23" x14ac:dyDescent="0.25">
      <c r="A51" s="1"/>
      <c r="B51" s="63"/>
      <c r="C51" s="79"/>
      <c r="D51" s="90"/>
      <c r="E51" s="91"/>
      <c r="F51" s="92"/>
      <c r="G51" s="91"/>
      <c r="H51" s="91"/>
      <c r="I51" s="93"/>
      <c r="J51" s="90"/>
      <c r="K51" s="103"/>
      <c r="L51" s="92"/>
      <c r="M51" s="105"/>
      <c r="N51" s="92"/>
      <c r="O51" s="134"/>
      <c r="P51" s="78"/>
      <c r="Q51" s="103"/>
      <c r="R51" s="92"/>
      <c r="S51" s="103"/>
      <c r="T51" s="92"/>
      <c r="U51" s="60"/>
    </row>
    <row r="52" spans="1:23" s="3" customFormat="1" x14ac:dyDescent="0.25">
      <c r="B52" s="57" t="s">
        <v>30</v>
      </c>
      <c r="C52" s="75"/>
      <c r="D52" s="86"/>
      <c r="E52" s="87"/>
      <c r="F52" s="104"/>
      <c r="G52" s="87"/>
      <c r="H52" s="87"/>
      <c r="I52" s="89"/>
      <c r="J52" s="86"/>
      <c r="K52" s="101"/>
      <c r="L52" s="104"/>
      <c r="M52" s="106"/>
      <c r="N52" s="104"/>
      <c r="O52" s="130"/>
      <c r="P52" s="74"/>
      <c r="Q52" s="101"/>
      <c r="R52" s="104"/>
      <c r="S52" s="101"/>
      <c r="T52" s="104"/>
      <c r="U52" s="51"/>
      <c r="V52" s="117"/>
      <c r="W52" s="117"/>
    </row>
    <row r="53" spans="1:23" x14ac:dyDescent="0.25">
      <c r="A53" s="1"/>
      <c r="B53" s="63" t="s">
        <v>34</v>
      </c>
      <c r="C53" s="79"/>
      <c r="D53" s="90"/>
      <c r="E53" s="91"/>
      <c r="F53" s="92"/>
      <c r="G53" s="91"/>
      <c r="H53" s="91"/>
      <c r="I53" s="93"/>
      <c r="J53" s="90"/>
      <c r="K53" s="103"/>
      <c r="L53" s="92"/>
      <c r="M53" s="105"/>
      <c r="N53" s="92"/>
      <c r="O53" s="134"/>
      <c r="P53" s="78"/>
      <c r="Q53" s="103"/>
      <c r="R53" s="92"/>
      <c r="S53" s="103"/>
      <c r="T53" s="92"/>
      <c r="U53" s="60"/>
    </row>
    <row r="54" spans="1:23" x14ac:dyDescent="0.25">
      <c r="A54" s="1"/>
      <c r="B54" s="65" t="s">
        <v>46</v>
      </c>
      <c r="C54" s="79"/>
      <c r="D54" s="90"/>
      <c r="E54" s="91"/>
      <c r="F54" s="92"/>
      <c r="G54" s="91"/>
      <c r="H54" s="91"/>
      <c r="I54" s="93"/>
      <c r="J54" s="90"/>
      <c r="K54" s="103"/>
      <c r="L54" s="92"/>
      <c r="M54" s="107"/>
      <c r="N54" s="92"/>
      <c r="O54" s="134"/>
      <c r="P54" s="78"/>
      <c r="Q54" s="103"/>
      <c r="R54" s="92"/>
      <c r="S54" s="102"/>
      <c r="T54" s="92"/>
      <c r="U54" s="60"/>
    </row>
    <row r="55" spans="1:23" x14ac:dyDescent="0.25">
      <c r="A55" s="1"/>
      <c r="B55" s="65" t="s">
        <v>47</v>
      </c>
      <c r="C55" s="79"/>
      <c r="D55" s="90"/>
      <c r="E55" s="91"/>
      <c r="F55" s="92"/>
      <c r="G55" s="91"/>
      <c r="H55" s="91"/>
      <c r="I55" s="93"/>
      <c r="J55" s="90"/>
      <c r="K55" s="103"/>
      <c r="L55" s="92"/>
      <c r="M55" s="107"/>
      <c r="N55" s="92"/>
      <c r="O55" s="134"/>
      <c r="P55" s="78"/>
      <c r="Q55" s="103"/>
      <c r="R55" s="92"/>
      <c r="S55" s="102"/>
      <c r="T55" s="92"/>
      <c r="U55" s="60"/>
    </row>
    <row r="56" spans="1:23" x14ac:dyDescent="0.25">
      <c r="A56" s="1"/>
      <c r="B56" s="63" t="s">
        <v>22</v>
      </c>
      <c r="C56" s="79"/>
      <c r="D56" s="90">
        <v>35</v>
      </c>
      <c r="E56" s="91">
        <v>35</v>
      </c>
      <c r="F56" s="88">
        <f>(E56/D56)</f>
        <v>1</v>
      </c>
      <c r="G56" s="91">
        <v>13</v>
      </c>
      <c r="H56" s="91">
        <v>13</v>
      </c>
      <c r="I56" s="93">
        <f>(H56/G56)</f>
        <v>1</v>
      </c>
      <c r="J56" s="90">
        <f>(D56-G56)</f>
        <v>22</v>
      </c>
      <c r="K56" s="103">
        <f>(J56/G56)</f>
        <v>1.6923076923076923</v>
      </c>
      <c r="L56" s="102">
        <f>(D56/D$17)</f>
        <v>1.3456362937331795E-2</v>
      </c>
      <c r="M56" s="103">
        <f>(G56/G$17)</f>
        <v>5.437055625261397E-3</v>
      </c>
      <c r="N56" s="92">
        <v>14</v>
      </c>
      <c r="O56" s="134">
        <v>16</v>
      </c>
      <c r="P56" s="78">
        <f>(E56-H56)</f>
        <v>22</v>
      </c>
      <c r="Q56" s="103">
        <f>(P56/H56)</f>
        <v>1.6923076923076923</v>
      </c>
      <c r="R56" s="102">
        <f>(E56/E$17)</f>
        <v>1.7721518987341773E-2</v>
      </c>
      <c r="S56" s="102">
        <f>(H56/H$17)</f>
        <v>6.6564260112647209E-3</v>
      </c>
      <c r="T56" s="92">
        <v>11</v>
      </c>
      <c r="U56" s="60">
        <v>16</v>
      </c>
    </row>
    <row r="57" spans="1:23" x14ac:dyDescent="0.25">
      <c r="A57" s="1"/>
      <c r="B57" s="63" t="s">
        <v>35</v>
      </c>
      <c r="C57" s="79"/>
      <c r="D57" s="90"/>
      <c r="E57" s="91"/>
      <c r="F57" s="92"/>
      <c r="G57" s="91"/>
      <c r="H57" s="91"/>
      <c r="I57" s="93"/>
      <c r="J57" s="90"/>
      <c r="K57" s="103"/>
      <c r="L57" s="92"/>
      <c r="M57" s="105"/>
      <c r="N57" s="92"/>
      <c r="O57" s="134"/>
      <c r="P57" s="78"/>
      <c r="Q57" s="103"/>
      <c r="R57" s="92"/>
      <c r="S57" s="103"/>
      <c r="T57" s="92"/>
      <c r="U57" s="60"/>
    </row>
    <row r="58" spans="1:23" x14ac:dyDescent="0.25">
      <c r="A58" s="1"/>
      <c r="B58" s="65" t="s">
        <v>48</v>
      </c>
      <c r="C58" s="79"/>
      <c r="D58" s="90">
        <v>0</v>
      </c>
      <c r="E58" s="91">
        <v>0</v>
      </c>
      <c r="F58" s="88"/>
      <c r="G58" s="91">
        <v>1</v>
      </c>
      <c r="H58" s="91">
        <v>1</v>
      </c>
      <c r="I58" s="93">
        <f>(H58/G58)</f>
        <v>1</v>
      </c>
      <c r="J58" s="90">
        <f>(D58-G58)</f>
        <v>-1</v>
      </c>
      <c r="K58" s="103">
        <f>(J58/G58)</f>
        <v>-1</v>
      </c>
      <c r="L58" s="102">
        <f>(D58/D$17)</f>
        <v>0</v>
      </c>
      <c r="M58" s="103">
        <f>(G58/G$17)</f>
        <v>4.1823504809703052E-4</v>
      </c>
      <c r="N58" s="92"/>
      <c r="O58" s="134"/>
      <c r="P58" s="78">
        <f>(E58-H58)</f>
        <v>-1</v>
      </c>
      <c r="Q58" s="103">
        <f>(P58/H58)</f>
        <v>-1</v>
      </c>
      <c r="R58" s="102">
        <f>(E58/E$17)</f>
        <v>0</v>
      </c>
      <c r="S58" s="102">
        <f>(H58/H$17)</f>
        <v>5.1203277009728623E-4</v>
      </c>
      <c r="T58" s="92"/>
      <c r="U58" s="60"/>
    </row>
    <row r="59" spans="1:23" x14ac:dyDescent="0.25">
      <c r="A59" s="1"/>
      <c r="B59" s="65" t="s">
        <v>49</v>
      </c>
      <c r="C59" s="79"/>
      <c r="D59" s="90"/>
      <c r="E59" s="91"/>
      <c r="F59" s="92"/>
      <c r="G59" s="91"/>
      <c r="H59" s="91"/>
      <c r="I59" s="93"/>
      <c r="J59" s="90"/>
      <c r="K59" s="103"/>
      <c r="L59" s="92"/>
      <c r="M59" s="107"/>
      <c r="N59" s="92"/>
      <c r="O59" s="134"/>
      <c r="P59" s="78"/>
      <c r="Q59" s="103"/>
      <c r="R59" s="92"/>
      <c r="S59" s="102"/>
      <c r="T59" s="92"/>
      <c r="U59" s="60"/>
    </row>
    <row r="60" spans="1:23" x14ac:dyDescent="0.25">
      <c r="A60" s="1"/>
      <c r="B60" s="63" t="s">
        <v>23</v>
      </c>
      <c r="C60" s="79"/>
      <c r="D60" s="90">
        <v>50</v>
      </c>
      <c r="E60" s="91">
        <v>29</v>
      </c>
      <c r="F60" s="88">
        <f>(E60/D60)</f>
        <v>0.57999999999999996</v>
      </c>
      <c r="G60" s="91">
        <v>19</v>
      </c>
      <c r="H60" s="91">
        <v>19</v>
      </c>
      <c r="I60" s="93">
        <f>(H60/G60)</f>
        <v>1</v>
      </c>
      <c r="J60" s="90">
        <f>(D60-G60)</f>
        <v>31</v>
      </c>
      <c r="K60" s="103">
        <f>(J60/G60)</f>
        <v>1.631578947368421</v>
      </c>
      <c r="L60" s="102">
        <f>(D60/D$17)</f>
        <v>1.9223375624759707E-2</v>
      </c>
      <c r="M60" s="103">
        <f>(G60/G$17)</f>
        <v>7.9464659138435804E-3</v>
      </c>
      <c r="N60" s="92">
        <v>12</v>
      </c>
      <c r="O60" s="134">
        <v>14</v>
      </c>
      <c r="P60" s="78">
        <f>(E60-H60)</f>
        <v>10</v>
      </c>
      <c r="Q60" s="103">
        <f>(P60/H60)</f>
        <v>0.52631578947368418</v>
      </c>
      <c r="R60" s="102">
        <f>(E60/E$17)</f>
        <v>1.4683544303797468E-2</v>
      </c>
      <c r="S60" s="102">
        <f>(H60/H$17)</f>
        <v>9.7286226318484392E-3</v>
      </c>
      <c r="T60" s="92">
        <v>13</v>
      </c>
      <c r="U60" s="60">
        <v>14</v>
      </c>
    </row>
    <row r="61" spans="1:23" x14ac:dyDescent="0.25">
      <c r="A61" s="1"/>
      <c r="B61" s="63" t="s">
        <v>36</v>
      </c>
      <c r="C61" s="79"/>
      <c r="D61" s="90"/>
      <c r="E61" s="91"/>
      <c r="F61" s="92"/>
      <c r="G61" s="91"/>
      <c r="H61" s="91"/>
      <c r="I61" s="93"/>
      <c r="J61" s="90"/>
      <c r="K61" s="103"/>
      <c r="L61" s="92"/>
      <c r="M61" s="105"/>
      <c r="N61" s="92"/>
      <c r="O61" s="134"/>
      <c r="P61" s="78"/>
      <c r="Q61" s="103"/>
      <c r="R61" s="92"/>
      <c r="S61" s="103"/>
      <c r="T61" s="92"/>
      <c r="U61" s="60"/>
    </row>
    <row r="62" spans="1:23" x14ac:dyDescent="0.25">
      <c r="A62" s="1"/>
      <c r="B62" s="65" t="s">
        <v>50</v>
      </c>
      <c r="C62" s="79"/>
      <c r="D62" s="90">
        <v>6</v>
      </c>
      <c r="E62" s="91">
        <v>6</v>
      </c>
      <c r="F62" s="88">
        <f>(E62/D62)</f>
        <v>1</v>
      </c>
      <c r="G62" s="91">
        <v>1</v>
      </c>
      <c r="H62" s="91">
        <v>1</v>
      </c>
      <c r="I62" s="93">
        <f>(H62/G62)</f>
        <v>1</v>
      </c>
      <c r="J62" s="90">
        <f>(D62-G62)</f>
        <v>5</v>
      </c>
      <c r="K62" s="103">
        <f>(J62/G62)</f>
        <v>5</v>
      </c>
      <c r="L62" s="102">
        <f>(D62/D$17)</f>
        <v>2.306805074971165E-3</v>
      </c>
      <c r="M62" s="103">
        <f>(G62/G$17)</f>
        <v>4.1823504809703052E-4</v>
      </c>
      <c r="N62" s="92"/>
      <c r="O62" s="134"/>
      <c r="P62" s="78">
        <f>(E62-H62)</f>
        <v>5</v>
      </c>
      <c r="Q62" s="103">
        <f>(P62/H62)</f>
        <v>5</v>
      </c>
      <c r="R62" s="102">
        <f>(E62/E$17)</f>
        <v>3.0379746835443038E-3</v>
      </c>
      <c r="S62" s="102">
        <f>(H62/H$17)</f>
        <v>5.1203277009728623E-4</v>
      </c>
      <c r="T62" s="92"/>
      <c r="U62" s="60"/>
    </row>
    <row r="63" spans="1:23" x14ac:dyDescent="0.25">
      <c r="A63" s="1"/>
      <c r="B63" s="66"/>
      <c r="C63" s="79"/>
      <c r="D63" s="90"/>
      <c r="E63" s="91"/>
      <c r="F63" s="92"/>
      <c r="G63" s="91"/>
      <c r="H63" s="91"/>
      <c r="I63" s="93"/>
      <c r="J63" s="90"/>
      <c r="K63" s="103"/>
      <c r="L63" s="92"/>
      <c r="M63" s="108"/>
      <c r="N63" s="92"/>
      <c r="O63" s="134"/>
      <c r="P63" s="78"/>
      <c r="Q63" s="103"/>
      <c r="R63" s="92"/>
      <c r="S63" s="103"/>
      <c r="T63" s="92"/>
      <c r="U63" s="60"/>
    </row>
    <row r="64" spans="1:23" s="3" customFormat="1" x14ac:dyDescent="0.25">
      <c r="B64" s="57" t="s">
        <v>31</v>
      </c>
      <c r="C64" s="75"/>
      <c r="D64" s="86"/>
      <c r="E64" s="87"/>
      <c r="F64" s="104"/>
      <c r="G64" s="87"/>
      <c r="H64" s="87"/>
      <c r="I64" s="89"/>
      <c r="J64" s="86"/>
      <c r="K64" s="101"/>
      <c r="L64" s="104"/>
      <c r="M64" s="106"/>
      <c r="N64" s="104"/>
      <c r="O64" s="130"/>
      <c r="P64" s="74"/>
      <c r="Q64" s="101"/>
      <c r="R64" s="104"/>
      <c r="S64" s="101"/>
      <c r="T64" s="104"/>
      <c r="U64" s="51"/>
      <c r="V64" s="117"/>
      <c r="W64" s="117"/>
    </row>
    <row r="65" spans="1:23" x14ac:dyDescent="0.25">
      <c r="A65" s="1"/>
      <c r="B65" s="63" t="s">
        <v>37</v>
      </c>
      <c r="C65" s="79"/>
      <c r="D65" s="90"/>
      <c r="E65" s="91"/>
      <c r="F65" s="92"/>
      <c r="G65" s="91"/>
      <c r="H65" s="91"/>
      <c r="I65" s="93"/>
      <c r="J65" s="90"/>
      <c r="K65" s="103"/>
      <c r="L65" s="92"/>
      <c r="M65" s="92"/>
      <c r="N65" s="92"/>
      <c r="O65" s="134"/>
      <c r="P65" s="78"/>
      <c r="Q65" s="103"/>
      <c r="R65" s="92"/>
      <c r="S65" s="102"/>
      <c r="T65" s="92"/>
      <c r="U65" s="60"/>
      <c r="V65" s="5"/>
      <c r="W65" s="5"/>
    </row>
    <row r="66" spans="1:23" x14ac:dyDescent="0.25">
      <c r="A66" s="1"/>
      <c r="B66" s="63" t="s">
        <v>51</v>
      </c>
      <c r="C66" s="79"/>
      <c r="D66" s="90">
        <v>3</v>
      </c>
      <c r="E66" s="91">
        <v>3</v>
      </c>
      <c r="F66" s="88">
        <f t="shared" ref="F66:F67" si="50">(E66/D66)</f>
        <v>1</v>
      </c>
      <c r="G66" s="91">
        <v>2</v>
      </c>
      <c r="H66" s="91">
        <v>2</v>
      </c>
      <c r="I66" s="93">
        <f t="shared" ref="I66:I67" si="51">(H66/G66)</f>
        <v>1</v>
      </c>
      <c r="J66" s="90">
        <f>(D66-G66)</f>
        <v>1</v>
      </c>
      <c r="K66" s="103">
        <f>(J66/G66)</f>
        <v>0.5</v>
      </c>
      <c r="L66" s="102">
        <f>(D66/D$17)</f>
        <v>1.1534025374855825E-3</v>
      </c>
      <c r="M66" s="103">
        <f>(G66/G$17)</f>
        <v>8.3647009619406104E-4</v>
      </c>
      <c r="N66" s="92">
        <v>18</v>
      </c>
      <c r="O66" s="134">
        <v>18</v>
      </c>
      <c r="P66" s="78">
        <f t="shared" ref="P66:P67" si="52">(E66-H66)</f>
        <v>1</v>
      </c>
      <c r="Q66" s="103">
        <f t="shared" ref="Q66:Q67" si="53">(P66/H66)</f>
        <v>0.5</v>
      </c>
      <c r="R66" s="102">
        <f t="shared" ref="R66:R67" si="54">(E66/E$17)</f>
        <v>1.5189873417721519E-3</v>
      </c>
      <c r="S66" s="102">
        <f t="shared" ref="S66:S67" si="55">(H66/H$17)</f>
        <v>1.0240655401945725E-3</v>
      </c>
      <c r="T66" s="92">
        <v>18</v>
      </c>
      <c r="U66" s="60">
        <v>18</v>
      </c>
      <c r="V66" s="5"/>
      <c r="W66" s="5"/>
    </row>
    <row r="67" spans="1:23" x14ac:dyDescent="0.25">
      <c r="A67" s="1"/>
      <c r="B67" s="63" t="s">
        <v>24</v>
      </c>
      <c r="C67" s="79"/>
      <c r="D67" s="90">
        <v>41</v>
      </c>
      <c r="E67" s="91">
        <v>33</v>
      </c>
      <c r="F67" s="88">
        <f t="shared" si="50"/>
        <v>0.80487804878048785</v>
      </c>
      <c r="G67" s="91">
        <v>15</v>
      </c>
      <c r="H67" s="91">
        <v>15</v>
      </c>
      <c r="I67" s="93">
        <f t="shared" si="51"/>
        <v>1</v>
      </c>
      <c r="J67" s="90">
        <f>(D67-G67)</f>
        <v>26</v>
      </c>
      <c r="K67" s="103">
        <f>(J67/G67)</f>
        <v>1.7333333333333334</v>
      </c>
      <c r="L67" s="102">
        <f>(D67/D$17)</f>
        <v>1.5763168012302962E-2</v>
      </c>
      <c r="M67" s="103">
        <f>(G67/G$17)</f>
        <v>6.2735257214554582E-3</v>
      </c>
      <c r="N67" s="92">
        <v>13</v>
      </c>
      <c r="O67" s="134">
        <v>15</v>
      </c>
      <c r="P67" s="78">
        <f t="shared" si="52"/>
        <v>18</v>
      </c>
      <c r="Q67" s="103">
        <f t="shared" si="53"/>
        <v>1.2</v>
      </c>
      <c r="R67" s="102">
        <f t="shared" si="54"/>
        <v>1.6708860759493672E-2</v>
      </c>
      <c r="S67" s="102">
        <f t="shared" si="55"/>
        <v>7.6804915514592934E-3</v>
      </c>
      <c r="T67" s="92">
        <v>12</v>
      </c>
      <c r="U67" s="60">
        <v>15</v>
      </c>
      <c r="V67" s="1"/>
      <c r="W67" s="1"/>
    </row>
    <row r="68" spans="1:23" x14ac:dyDescent="0.25">
      <c r="A68" s="1"/>
      <c r="B68" s="63" t="s">
        <v>52</v>
      </c>
      <c r="C68" s="80"/>
      <c r="D68" s="90"/>
      <c r="E68" s="91"/>
      <c r="F68" s="92"/>
      <c r="G68" s="91"/>
      <c r="H68" s="91"/>
      <c r="I68" s="93"/>
      <c r="J68" s="90"/>
      <c r="K68" s="103"/>
      <c r="L68" s="109"/>
      <c r="M68" s="108"/>
      <c r="N68" s="92"/>
      <c r="O68" s="134"/>
      <c r="P68" s="78"/>
      <c r="Q68" s="103"/>
      <c r="R68" s="109"/>
      <c r="S68" s="102"/>
      <c r="T68" s="92"/>
      <c r="U68" s="60"/>
      <c r="V68" s="1"/>
      <c r="W68" s="1"/>
    </row>
    <row r="69" spans="1:23" x14ac:dyDescent="0.25">
      <c r="A69" s="1"/>
      <c r="B69" s="65" t="s">
        <v>53</v>
      </c>
      <c r="C69" s="141"/>
      <c r="D69" s="90">
        <v>3</v>
      </c>
      <c r="E69" s="91">
        <v>3</v>
      </c>
      <c r="F69" s="88">
        <f>(E69/D69)</f>
        <v>1</v>
      </c>
      <c r="G69" s="91">
        <v>1</v>
      </c>
      <c r="H69" s="91">
        <v>1</v>
      </c>
      <c r="I69" s="93">
        <f>(H69/G69)</f>
        <v>1</v>
      </c>
      <c r="J69" s="90">
        <f>(D69-G69)</f>
        <v>2</v>
      </c>
      <c r="K69" s="103">
        <f>(J69/G69)</f>
        <v>2</v>
      </c>
      <c r="L69" s="102">
        <f>(D69/D$17)</f>
        <v>1.1534025374855825E-3</v>
      </c>
      <c r="M69" s="103">
        <f>(G69/G$17)</f>
        <v>4.1823504809703052E-4</v>
      </c>
      <c r="N69" s="110"/>
      <c r="O69" s="135"/>
      <c r="P69" s="78">
        <f>(E69-H69)</f>
        <v>2</v>
      </c>
      <c r="Q69" s="103">
        <f>(P69/H69)</f>
        <v>2</v>
      </c>
      <c r="R69" s="102">
        <f>(E69/E$17)</f>
        <v>1.5189873417721519E-3</v>
      </c>
      <c r="S69" s="102">
        <f>(H69/H$17)</f>
        <v>5.1203277009728623E-4</v>
      </c>
      <c r="T69" s="92"/>
      <c r="U69" s="129"/>
      <c r="V69" s="1"/>
      <c r="W69" s="1"/>
    </row>
    <row r="70" spans="1:23" ht="16.5" thickBot="1" x14ac:dyDescent="0.3">
      <c r="A70" s="1"/>
      <c r="B70" s="142"/>
      <c r="C70" s="82"/>
      <c r="D70" s="99"/>
      <c r="E70" s="100"/>
      <c r="F70" s="138"/>
      <c r="G70" s="100"/>
      <c r="H70" s="100"/>
      <c r="I70" s="137"/>
      <c r="J70" s="136"/>
      <c r="K70" s="100"/>
      <c r="L70" s="100"/>
      <c r="M70" s="100"/>
      <c r="N70" s="100"/>
      <c r="O70" s="137"/>
      <c r="P70" s="81"/>
      <c r="Q70" s="100"/>
      <c r="R70" s="100"/>
      <c r="S70" s="100"/>
      <c r="T70" s="100"/>
      <c r="U70" s="67"/>
      <c r="V70" s="1"/>
      <c r="W70" s="1"/>
    </row>
    <row r="71" spans="1:23" ht="16.5" thickTop="1" x14ac:dyDescent="0.25">
      <c r="A71" s="1"/>
      <c r="B71" s="58"/>
      <c r="C71" s="53"/>
      <c r="D71" s="53"/>
      <c r="E71" s="53"/>
      <c r="F71" s="55"/>
      <c r="G71" s="53"/>
      <c r="H71" s="53"/>
      <c r="I71" s="53"/>
      <c r="J71" s="54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1"/>
      <c r="W71" s="1"/>
    </row>
    <row r="72" spans="1:23" x14ac:dyDescent="0.25">
      <c r="A72" s="1"/>
      <c r="B72" s="46" t="s">
        <v>70</v>
      </c>
      <c r="C72" s="11"/>
      <c r="D72" s="11"/>
      <c r="E72" s="11"/>
      <c r="F72" s="9"/>
      <c r="G72" s="11"/>
      <c r="H72" s="11"/>
      <c r="I72" s="11"/>
      <c r="J72" s="45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"/>
      <c r="W72" s="1"/>
    </row>
    <row r="73" spans="1:23" x14ac:dyDescent="0.25">
      <c r="A73" s="1"/>
      <c r="B73" s="46" t="s">
        <v>25</v>
      </c>
      <c r="C73" s="11"/>
      <c r="D73" s="11"/>
      <c r="E73" s="11"/>
      <c r="F73" s="9"/>
      <c r="G73" s="11"/>
      <c r="H73" s="11"/>
      <c r="I73" s="11"/>
      <c r="J73" s="45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"/>
      <c r="W73" s="1"/>
    </row>
    <row r="74" spans="1:23" x14ac:dyDescent="0.25">
      <c r="A74" s="1"/>
      <c r="B74" s="47" t="s">
        <v>26</v>
      </c>
      <c r="C74" s="11"/>
      <c r="D74" s="11"/>
      <c r="E74" s="11"/>
      <c r="F74" s="9"/>
      <c r="G74" s="11"/>
      <c r="H74" s="11"/>
      <c r="I74" s="11"/>
      <c r="J74" s="45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"/>
      <c r="W74" s="1"/>
    </row>
    <row r="75" spans="1:23" x14ac:dyDescent="0.25">
      <c r="A75" s="1"/>
      <c r="B75" s="47" t="s">
        <v>27</v>
      </c>
      <c r="C75" s="11"/>
      <c r="D75" s="11"/>
      <c r="E75" s="11"/>
      <c r="F75" s="9"/>
      <c r="G75" s="11"/>
      <c r="H75" s="11"/>
      <c r="I75" s="11"/>
      <c r="J75" s="45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"/>
      <c r="W75" s="1"/>
    </row>
    <row r="76" spans="1:23" x14ac:dyDescent="0.25">
      <c r="B76" s="47" t="s">
        <v>28</v>
      </c>
      <c r="C76" s="11"/>
      <c r="D76" s="11"/>
      <c r="E76" s="11"/>
      <c r="F76" s="9"/>
      <c r="G76" s="11"/>
      <c r="H76" s="11"/>
      <c r="I76" s="11"/>
      <c r="J76" s="45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3" x14ac:dyDescent="0.25">
      <c r="B77" s="47" t="s">
        <v>38</v>
      </c>
      <c r="C77" s="11"/>
      <c r="D77" s="11"/>
      <c r="E77" s="11"/>
      <c r="F77" s="9"/>
      <c r="G77" s="11"/>
      <c r="H77" s="11"/>
      <c r="I77" s="11"/>
      <c r="J77" s="45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3" x14ac:dyDescent="0.25">
      <c r="B78" s="47" t="s">
        <v>39</v>
      </c>
      <c r="C78" s="11"/>
      <c r="D78" s="11"/>
      <c r="E78" s="11"/>
      <c r="F78" s="9"/>
      <c r="G78" s="11"/>
      <c r="H78" s="11"/>
      <c r="I78" s="11"/>
      <c r="J78" s="45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3" x14ac:dyDescent="0.25">
      <c r="B79" s="47" t="s">
        <v>40</v>
      </c>
      <c r="C79" s="11"/>
      <c r="D79" s="11"/>
      <c r="E79" s="11"/>
      <c r="F79" s="9"/>
      <c r="G79" s="11"/>
      <c r="H79" s="11"/>
      <c r="I79" s="11"/>
      <c r="J79" s="45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3" x14ac:dyDescent="0.25">
      <c r="B80" s="11" t="s">
        <v>41</v>
      </c>
      <c r="C80" s="11"/>
      <c r="D80" s="11"/>
      <c r="E80" s="11"/>
      <c r="F80" s="9"/>
      <c r="G80" s="11"/>
      <c r="H80" s="11"/>
      <c r="I80" s="11"/>
      <c r="J80" s="45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2:21" x14ac:dyDescent="0.25">
      <c r="B81" s="11" t="s">
        <v>42</v>
      </c>
      <c r="C81" s="11"/>
      <c r="D81" s="11"/>
      <c r="E81" s="11"/>
      <c r="F81" s="9"/>
      <c r="G81" s="11"/>
      <c r="H81" s="11"/>
      <c r="I81" s="11"/>
      <c r="J81" s="45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2:21" x14ac:dyDescent="0.25">
      <c r="B82" s="11" t="s">
        <v>43</v>
      </c>
      <c r="C82" s="11"/>
      <c r="D82" s="11"/>
      <c r="E82" s="11"/>
      <c r="F82" s="9"/>
      <c r="G82" s="11"/>
      <c r="H82" s="11"/>
      <c r="I82" s="11"/>
      <c r="J82" s="45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2:21" x14ac:dyDescent="0.25">
      <c r="B83" s="11" t="s">
        <v>43</v>
      </c>
      <c r="C83" s="11"/>
      <c r="D83" s="11"/>
      <c r="E83" s="11"/>
      <c r="F83" s="11"/>
      <c r="G83" s="11"/>
      <c r="H83" s="11"/>
      <c r="I83" s="48"/>
      <c r="J83" s="11"/>
      <c r="K83" s="11"/>
      <c r="L83" s="11"/>
      <c r="M83" s="11"/>
      <c r="N83" s="11"/>
      <c r="O83" s="11"/>
      <c r="P83" s="45"/>
      <c r="Q83" s="11"/>
      <c r="R83" s="11"/>
      <c r="S83" s="11"/>
      <c r="T83" s="11"/>
      <c r="U83" s="11"/>
    </row>
    <row r="84" spans="2:21" x14ac:dyDescent="0.25">
      <c r="B84" s="1"/>
      <c r="N84" s="6"/>
      <c r="T84" s="1"/>
    </row>
    <row r="85" spans="2:21" x14ac:dyDescent="0.25">
      <c r="B85" s="1"/>
      <c r="N85" s="6"/>
      <c r="T85" s="1"/>
    </row>
    <row r="86" spans="2:21" x14ac:dyDescent="0.25">
      <c r="B86" s="1"/>
      <c r="N86" s="6"/>
      <c r="T86" s="1"/>
    </row>
    <row r="87" spans="2:21" x14ac:dyDescent="0.25">
      <c r="N87" s="6"/>
      <c r="T87" s="1"/>
    </row>
    <row r="88" spans="2:21" x14ac:dyDescent="0.25">
      <c r="N88" s="6"/>
      <c r="T88" s="1"/>
    </row>
    <row r="89" spans="2:21" x14ac:dyDescent="0.25">
      <c r="N89" s="6"/>
      <c r="T89" s="1"/>
    </row>
    <row r="90" spans="2:21" x14ac:dyDescent="0.25">
      <c r="N90" s="6"/>
      <c r="T90" s="1"/>
    </row>
    <row r="91" spans="2:21" x14ac:dyDescent="0.25">
      <c r="N91" s="6"/>
      <c r="T91" s="1"/>
    </row>
    <row r="92" spans="2:21" x14ac:dyDescent="0.25">
      <c r="N92" s="6"/>
      <c r="T92" s="1"/>
    </row>
    <row r="93" spans="2:21" x14ac:dyDescent="0.25">
      <c r="N93" s="6"/>
      <c r="T93" s="1"/>
    </row>
    <row r="94" spans="2:21" x14ac:dyDescent="0.25">
      <c r="N94" s="6"/>
      <c r="T94" s="1"/>
    </row>
    <row r="95" spans="2:21" x14ac:dyDescent="0.25">
      <c r="N95" s="6"/>
      <c r="T95" s="1"/>
    </row>
    <row r="96" spans="2:21" x14ac:dyDescent="0.25">
      <c r="N96" s="6"/>
      <c r="T96" s="1"/>
    </row>
    <row r="97" spans="14:20" x14ac:dyDescent="0.25">
      <c r="N97" s="6"/>
      <c r="T97" s="1"/>
    </row>
    <row r="98" spans="14:20" x14ac:dyDescent="0.25">
      <c r="N98" s="6"/>
      <c r="T98" s="1"/>
    </row>
    <row r="99" spans="14:20" x14ac:dyDescent="0.25">
      <c r="N99" s="6"/>
      <c r="T99" s="1"/>
    </row>
    <row r="100" spans="14:20" x14ac:dyDescent="0.25">
      <c r="N100" s="6"/>
      <c r="T100" s="1"/>
    </row>
    <row r="101" spans="14:20" x14ac:dyDescent="0.25">
      <c r="N101" s="6"/>
      <c r="T101" s="1"/>
    </row>
    <row r="102" spans="14:20" x14ac:dyDescent="0.25">
      <c r="N102" s="6"/>
      <c r="T102" s="1"/>
    </row>
    <row r="103" spans="14:20" x14ac:dyDescent="0.25">
      <c r="N103" s="6"/>
      <c r="T103" s="1"/>
    </row>
    <row r="104" spans="14:20" x14ac:dyDescent="0.25">
      <c r="N104" s="6"/>
      <c r="T104" s="1"/>
    </row>
    <row r="105" spans="14:20" x14ac:dyDescent="0.25">
      <c r="N105" s="6"/>
      <c r="T105" s="1"/>
    </row>
    <row r="106" spans="14:20" x14ac:dyDescent="0.25">
      <c r="N106" s="6"/>
      <c r="T106" s="1"/>
    </row>
    <row r="107" spans="14:20" x14ac:dyDescent="0.25">
      <c r="N107" s="6"/>
      <c r="T107" s="1"/>
    </row>
    <row r="108" spans="14:20" x14ac:dyDescent="0.25">
      <c r="N108" s="6"/>
      <c r="T108" s="1"/>
    </row>
    <row r="109" spans="14:20" x14ac:dyDescent="0.25">
      <c r="N109" s="6"/>
      <c r="T109" s="1"/>
    </row>
    <row r="110" spans="14:20" x14ac:dyDescent="0.25">
      <c r="N110" s="6"/>
      <c r="T110" s="1"/>
    </row>
    <row r="111" spans="14:20" x14ac:dyDescent="0.25">
      <c r="N111" s="6"/>
      <c r="T111" s="1"/>
    </row>
    <row r="112" spans="14:20" x14ac:dyDescent="0.25">
      <c r="N112" s="6"/>
      <c r="T112" s="1"/>
    </row>
    <row r="113" spans="14:20" x14ac:dyDescent="0.25">
      <c r="N113" s="6"/>
      <c r="T113" s="1"/>
    </row>
    <row r="114" spans="14:20" x14ac:dyDescent="0.25">
      <c r="N114" s="6"/>
      <c r="T114" s="1"/>
    </row>
    <row r="115" spans="14:20" x14ac:dyDescent="0.25">
      <c r="N115" s="6"/>
      <c r="T115" s="1"/>
    </row>
    <row r="116" spans="14:20" x14ac:dyDescent="0.25">
      <c r="N116" s="6"/>
      <c r="T116" s="1"/>
    </row>
    <row r="117" spans="14:20" x14ac:dyDescent="0.25">
      <c r="N117" s="6"/>
      <c r="T117" s="1"/>
    </row>
    <row r="118" spans="14:20" x14ac:dyDescent="0.25">
      <c r="N118" s="6"/>
      <c r="T118" s="1"/>
    </row>
    <row r="119" spans="14:20" x14ac:dyDescent="0.25">
      <c r="N119" s="6"/>
      <c r="T119" s="1"/>
    </row>
    <row r="120" spans="14:20" x14ac:dyDescent="0.25">
      <c r="N120" s="6"/>
      <c r="T120" s="1"/>
    </row>
    <row r="121" spans="14:20" x14ac:dyDescent="0.25">
      <c r="N121" s="6"/>
      <c r="T121" s="1"/>
    </row>
    <row r="122" spans="14:20" x14ac:dyDescent="0.25">
      <c r="N122" s="6"/>
      <c r="T122" s="1"/>
    </row>
    <row r="123" spans="14:20" x14ac:dyDescent="0.25">
      <c r="N123" s="6"/>
      <c r="T123" s="1"/>
    </row>
    <row r="124" spans="14:20" x14ac:dyDescent="0.25">
      <c r="N124" s="6"/>
      <c r="T124" s="1"/>
    </row>
    <row r="125" spans="14:20" x14ac:dyDescent="0.25">
      <c r="N125" s="6"/>
      <c r="T125" s="1"/>
    </row>
    <row r="126" spans="14:20" x14ac:dyDescent="0.25">
      <c r="N126" s="6"/>
      <c r="T126" s="1"/>
    </row>
    <row r="127" spans="14:20" x14ac:dyDescent="0.25">
      <c r="N127" s="6"/>
      <c r="T127" s="1"/>
    </row>
    <row r="128" spans="14:20" x14ac:dyDescent="0.25">
      <c r="N128" s="6"/>
      <c r="T128" s="1"/>
    </row>
    <row r="129" spans="14:20" x14ac:dyDescent="0.25">
      <c r="N129" s="6"/>
      <c r="T129" s="1"/>
    </row>
    <row r="130" spans="14:20" x14ac:dyDescent="0.25">
      <c r="N130" s="6"/>
      <c r="T130" s="1"/>
    </row>
    <row r="131" spans="14:20" x14ac:dyDescent="0.25">
      <c r="N131" s="6"/>
      <c r="T131" s="1"/>
    </row>
    <row r="132" spans="14:20" x14ac:dyDescent="0.25">
      <c r="N132" s="6"/>
      <c r="T132" s="1"/>
    </row>
    <row r="133" spans="14:20" x14ac:dyDescent="0.25">
      <c r="N133" s="6"/>
      <c r="T133" s="1"/>
    </row>
    <row r="134" spans="14:20" x14ac:dyDescent="0.25">
      <c r="N134" s="6"/>
      <c r="T134" s="1"/>
    </row>
    <row r="135" spans="14:20" x14ac:dyDescent="0.25">
      <c r="N135" s="6"/>
      <c r="T135" s="1"/>
    </row>
    <row r="136" spans="14:20" x14ac:dyDescent="0.25">
      <c r="N136" s="6"/>
      <c r="T136" s="1"/>
    </row>
    <row r="137" spans="14:20" x14ac:dyDescent="0.25">
      <c r="N137" s="6"/>
      <c r="T137" s="1"/>
    </row>
    <row r="138" spans="14:20" x14ac:dyDescent="0.25">
      <c r="N138" s="6"/>
      <c r="T138" s="1"/>
    </row>
    <row r="139" spans="14:20" x14ac:dyDescent="0.25">
      <c r="N139" s="6"/>
      <c r="T139" s="1"/>
    </row>
    <row r="140" spans="14:20" x14ac:dyDescent="0.25">
      <c r="N140" s="6"/>
      <c r="T140" s="1"/>
    </row>
    <row r="141" spans="14:20" x14ac:dyDescent="0.25">
      <c r="N141" s="6"/>
      <c r="T141" s="1"/>
    </row>
    <row r="142" spans="14:20" x14ac:dyDescent="0.25">
      <c r="N142" s="6"/>
      <c r="T142" s="1"/>
    </row>
    <row r="143" spans="14:20" x14ac:dyDescent="0.25">
      <c r="N143" s="6"/>
      <c r="T143" s="1"/>
    </row>
    <row r="144" spans="14:20" x14ac:dyDescent="0.25">
      <c r="N144" s="6"/>
      <c r="T144" s="1"/>
    </row>
    <row r="145" spans="14:20" x14ac:dyDescent="0.25">
      <c r="N145" s="6"/>
      <c r="T145" s="1"/>
    </row>
    <row r="146" spans="14:20" x14ac:dyDescent="0.25">
      <c r="N146" s="6"/>
      <c r="T146" s="1"/>
    </row>
    <row r="147" spans="14:20" x14ac:dyDescent="0.25">
      <c r="N147" s="6"/>
      <c r="T147" s="1"/>
    </row>
    <row r="148" spans="14:20" x14ac:dyDescent="0.25">
      <c r="N148" s="6"/>
      <c r="T148" s="1"/>
    </row>
    <row r="149" spans="14:20" x14ac:dyDescent="0.25">
      <c r="N149" s="6"/>
      <c r="T149" s="1"/>
    </row>
    <row r="150" spans="14:20" x14ac:dyDescent="0.25">
      <c r="N150" s="6"/>
      <c r="T150" s="1"/>
    </row>
    <row r="151" spans="14:20" x14ac:dyDescent="0.25">
      <c r="N151" s="6"/>
      <c r="T151" s="1"/>
    </row>
    <row r="152" spans="14:20" x14ac:dyDescent="0.25">
      <c r="N152" s="6"/>
      <c r="T152" s="1"/>
    </row>
    <row r="153" spans="14:20" x14ac:dyDescent="0.25">
      <c r="N153" s="6"/>
      <c r="T153" s="1"/>
    </row>
    <row r="154" spans="14:20" x14ac:dyDescent="0.25">
      <c r="N154" s="6"/>
      <c r="T154" s="1"/>
    </row>
    <row r="155" spans="14:20" x14ac:dyDescent="0.25">
      <c r="N155" s="6"/>
      <c r="T155" s="1"/>
    </row>
    <row r="156" spans="14:20" x14ac:dyDescent="0.25">
      <c r="N156" s="6"/>
      <c r="T156" s="1"/>
    </row>
    <row r="157" spans="14:20" x14ac:dyDescent="0.25">
      <c r="N157" s="6"/>
      <c r="T157" s="1"/>
    </row>
    <row r="158" spans="14:20" x14ac:dyDescent="0.25">
      <c r="N158" s="6"/>
      <c r="T158" s="1"/>
    </row>
    <row r="159" spans="14:20" x14ac:dyDescent="0.25">
      <c r="N159" s="6"/>
      <c r="T159" s="1"/>
    </row>
    <row r="160" spans="14:20" x14ac:dyDescent="0.25">
      <c r="N160" s="6"/>
      <c r="T160" s="1"/>
    </row>
    <row r="161" spans="14:20" x14ac:dyDescent="0.25">
      <c r="N161" s="6"/>
      <c r="T161" s="1"/>
    </row>
    <row r="162" spans="14:20" x14ac:dyDescent="0.25">
      <c r="N162" s="6"/>
      <c r="T162" s="1"/>
    </row>
    <row r="163" spans="14:20" x14ac:dyDescent="0.25">
      <c r="N163" s="6"/>
      <c r="T163" s="1"/>
    </row>
    <row r="164" spans="14:20" x14ac:dyDescent="0.25">
      <c r="N164" s="6"/>
      <c r="T164" s="1"/>
    </row>
    <row r="165" spans="14:20" x14ac:dyDescent="0.25">
      <c r="N165" s="6"/>
      <c r="T165" s="1"/>
    </row>
    <row r="166" spans="14:20" x14ac:dyDescent="0.25">
      <c r="N166" s="6"/>
      <c r="T166" s="1"/>
    </row>
    <row r="167" spans="14:20" x14ac:dyDescent="0.25">
      <c r="N167" s="6"/>
      <c r="T167" s="1"/>
    </row>
    <row r="168" spans="14:20" x14ac:dyDescent="0.25">
      <c r="N168" s="6"/>
      <c r="T168" s="1"/>
    </row>
    <row r="169" spans="14:20" x14ac:dyDescent="0.25">
      <c r="N169" s="6"/>
      <c r="T169" s="1"/>
    </row>
    <row r="170" spans="14:20" x14ac:dyDescent="0.25">
      <c r="N170" s="6"/>
      <c r="T170" s="1"/>
    </row>
    <row r="171" spans="14:20" x14ac:dyDescent="0.25">
      <c r="N171" s="6"/>
      <c r="T171" s="1"/>
    </row>
    <row r="172" spans="14:20" x14ac:dyDescent="0.25">
      <c r="N172" s="6"/>
      <c r="T172" s="1"/>
    </row>
    <row r="173" spans="14:20" x14ac:dyDescent="0.25">
      <c r="N173" s="6"/>
      <c r="T173" s="1"/>
    </row>
    <row r="174" spans="14:20" x14ac:dyDescent="0.25">
      <c r="N174" s="6"/>
      <c r="T174" s="1"/>
    </row>
    <row r="175" spans="14:20" x14ac:dyDescent="0.25">
      <c r="N175" s="6"/>
      <c r="T175" s="1"/>
    </row>
    <row r="176" spans="14:20" x14ac:dyDescent="0.25">
      <c r="N176" s="6"/>
      <c r="T176" s="1"/>
    </row>
    <row r="177" spans="14:20" x14ac:dyDescent="0.25">
      <c r="N177" s="6"/>
      <c r="T177" s="1"/>
    </row>
    <row r="178" spans="14:20" x14ac:dyDescent="0.25">
      <c r="N178" s="6"/>
      <c r="T178" s="1"/>
    </row>
    <row r="179" spans="14:20" x14ac:dyDescent="0.25">
      <c r="N179" s="1"/>
      <c r="T179" s="1"/>
    </row>
    <row r="180" spans="14:20" x14ac:dyDescent="0.25">
      <c r="N180" s="1"/>
      <c r="T180" s="1"/>
    </row>
    <row r="181" spans="14:20" x14ac:dyDescent="0.25">
      <c r="N181" s="1"/>
      <c r="T181" s="1"/>
    </row>
    <row r="182" spans="14:20" x14ac:dyDescent="0.25">
      <c r="N182" s="1"/>
      <c r="T182" s="1"/>
    </row>
    <row r="183" spans="14:20" x14ac:dyDescent="0.25">
      <c r="N183" s="1"/>
      <c r="T183" s="1"/>
    </row>
    <row r="184" spans="14:20" x14ac:dyDescent="0.25">
      <c r="N184" s="1"/>
      <c r="T184" s="1"/>
    </row>
    <row r="185" spans="14:20" x14ac:dyDescent="0.25">
      <c r="N185" s="1"/>
      <c r="T185" s="1"/>
    </row>
    <row r="186" spans="14:20" x14ac:dyDescent="0.25">
      <c r="N186" s="1"/>
      <c r="T186" s="1"/>
    </row>
    <row r="187" spans="14:20" x14ac:dyDescent="0.25">
      <c r="N187" s="1"/>
      <c r="T187" s="1"/>
    </row>
    <row r="188" spans="14:20" x14ac:dyDescent="0.25">
      <c r="N188" s="1"/>
      <c r="T188" s="1"/>
    </row>
    <row r="189" spans="14:20" x14ac:dyDescent="0.25">
      <c r="N189" s="1"/>
      <c r="T189" s="1"/>
    </row>
    <row r="190" spans="14:20" x14ac:dyDescent="0.25">
      <c r="N190" s="1"/>
      <c r="T190" s="1"/>
    </row>
    <row r="191" spans="14:20" x14ac:dyDescent="0.25">
      <c r="N191" s="1"/>
      <c r="T191" s="1"/>
    </row>
    <row r="192" spans="14:20" x14ac:dyDescent="0.25">
      <c r="N192" s="1"/>
      <c r="T192" s="1"/>
    </row>
    <row r="193" spans="14:20" x14ac:dyDescent="0.25">
      <c r="N193" s="1"/>
      <c r="T193" s="1"/>
    </row>
    <row r="194" spans="14:20" x14ac:dyDescent="0.25">
      <c r="N194" s="1"/>
      <c r="T194" s="1"/>
    </row>
    <row r="195" spans="14:20" x14ac:dyDescent="0.25">
      <c r="N195" s="1"/>
      <c r="T195" s="1"/>
    </row>
    <row r="196" spans="14:20" x14ac:dyDescent="0.25">
      <c r="N196" s="1"/>
      <c r="T196" s="1"/>
    </row>
    <row r="197" spans="14:20" x14ac:dyDescent="0.25">
      <c r="N197" s="1"/>
      <c r="T197" s="1"/>
    </row>
    <row r="198" spans="14:20" x14ac:dyDescent="0.25">
      <c r="N198" s="1"/>
      <c r="T198" s="1"/>
    </row>
    <row r="199" spans="14:20" x14ac:dyDescent="0.25">
      <c r="N199" s="1"/>
      <c r="T199" s="1"/>
    </row>
    <row r="200" spans="14:20" x14ac:dyDescent="0.25">
      <c r="N200" s="1"/>
      <c r="T200" s="1"/>
    </row>
    <row r="201" spans="14:20" x14ac:dyDescent="0.25">
      <c r="N201" s="1"/>
    </row>
    <row r="202" spans="14:20" x14ac:dyDescent="0.25">
      <c r="N202" s="1"/>
    </row>
    <row r="203" spans="14:20" x14ac:dyDescent="0.25">
      <c r="N203" s="1"/>
    </row>
    <row r="204" spans="14:20" x14ac:dyDescent="0.25">
      <c r="N204" s="1"/>
    </row>
    <row r="205" spans="14:20" x14ac:dyDescent="0.25">
      <c r="N205" s="1"/>
    </row>
    <row r="206" spans="14:20" x14ac:dyDescent="0.25">
      <c r="N206" s="1"/>
    </row>
    <row r="207" spans="14:20" x14ac:dyDescent="0.25">
      <c r="N207" s="1"/>
    </row>
    <row r="208" spans="14:20" x14ac:dyDescent="0.25">
      <c r="N208" s="1"/>
    </row>
    <row r="209" spans="14:14" x14ac:dyDescent="0.25">
      <c r="N209" s="1"/>
    </row>
    <row r="210" spans="14:14" x14ac:dyDescent="0.25">
      <c r="N210" s="1"/>
    </row>
    <row r="211" spans="14:14" x14ac:dyDescent="0.25">
      <c r="N211" s="1"/>
    </row>
    <row r="212" spans="14:14" x14ac:dyDescent="0.25">
      <c r="N212" s="1"/>
    </row>
    <row r="213" spans="14:14" x14ac:dyDescent="0.25">
      <c r="N213" s="1"/>
    </row>
    <row r="214" spans="14:14" x14ac:dyDescent="0.25">
      <c r="N214" s="1"/>
    </row>
    <row r="215" spans="14:14" x14ac:dyDescent="0.25">
      <c r="N215" s="1"/>
    </row>
    <row r="216" spans="14:14" x14ac:dyDescent="0.25">
      <c r="N216" s="1"/>
    </row>
    <row r="217" spans="14:14" x14ac:dyDescent="0.25">
      <c r="N217" s="1"/>
    </row>
    <row r="218" spans="14:14" x14ac:dyDescent="0.25">
      <c r="N218" s="1"/>
    </row>
    <row r="219" spans="14:14" x14ac:dyDescent="0.25">
      <c r="N219" s="1"/>
    </row>
    <row r="220" spans="14:14" x14ac:dyDescent="0.25">
      <c r="N220" s="1"/>
    </row>
    <row r="221" spans="14:14" x14ac:dyDescent="0.25">
      <c r="N221" s="1"/>
    </row>
    <row r="222" spans="14:14" x14ac:dyDescent="0.25">
      <c r="N222" s="1"/>
    </row>
    <row r="223" spans="14:14" x14ac:dyDescent="0.25">
      <c r="N223" s="1"/>
    </row>
    <row r="224" spans="14:14" x14ac:dyDescent="0.25">
      <c r="N224" s="1"/>
    </row>
    <row r="225" spans="14:14" x14ac:dyDescent="0.25">
      <c r="N225" s="1"/>
    </row>
    <row r="226" spans="14:14" x14ac:dyDescent="0.25">
      <c r="N226" s="1"/>
    </row>
    <row r="227" spans="14:14" x14ac:dyDescent="0.25">
      <c r="N227" s="1"/>
    </row>
    <row r="228" spans="14:14" x14ac:dyDescent="0.25">
      <c r="N228" s="1"/>
    </row>
    <row r="229" spans="14:14" x14ac:dyDescent="0.25">
      <c r="N229" s="1"/>
    </row>
    <row r="230" spans="14:14" x14ac:dyDescent="0.25">
      <c r="N230" s="1"/>
    </row>
    <row r="231" spans="14:14" x14ac:dyDescent="0.25">
      <c r="N231" s="1"/>
    </row>
    <row r="232" spans="14:14" x14ac:dyDescent="0.25">
      <c r="N232" s="1"/>
    </row>
    <row r="233" spans="14:14" x14ac:dyDescent="0.25">
      <c r="N233" s="1"/>
    </row>
    <row r="234" spans="14:14" x14ac:dyDescent="0.25">
      <c r="N234" s="1"/>
    </row>
    <row r="235" spans="14:14" x14ac:dyDescent="0.25">
      <c r="N235" s="1"/>
    </row>
    <row r="236" spans="14:14" x14ac:dyDescent="0.25">
      <c r="N236" s="1"/>
    </row>
    <row r="237" spans="14:14" x14ac:dyDescent="0.25">
      <c r="N237" s="1"/>
    </row>
    <row r="238" spans="14:14" x14ac:dyDescent="0.25">
      <c r="N238" s="1"/>
    </row>
    <row r="239" spans="14:14" x14ac:dyDescent="0.25">
      <c r="N239" s="1"/>
    </row>
    <row r="240" spans="14:14" x14ac:dyDescent="0.25">
      <c r="N240" s="1"/>
    </row>
    <row r="241" spans="14:14" x14ac:dyDescent="0.25">
      <c r="N241" s="1"/>
    </row>
    <row r="242" spans="14:14" x14ac:dyDescent="0.25">
      <c r="N242" s="1"/>
    </row>
    <row r="243" spans="14:14" x14ac:dyDescent="0.25">
      <c r="N243" s="1"/>
    </row>
    <row r="244" spans="14:14" x14ac:dyDescent="0.25">
      <c r="N244" s="1"/>
    </row>
    <row r="245" spans="14:14" x14ac:dyDescent="0.25">
      <c r="N245" s="1"/>
    </row>
    <row r="246" spans="14:14" x14ac:dyDescent="0.25">
      <c r="N246" s="1"/>
    </row>
  </sheetData>
  <mergeCells count="30">
    <mergeCell ref="U12:U13"/>
    <mergeCell ref="B5:C13"/>
    <mergeCell ref="P12:P13"/>
    <mergeCell ref="Q12:Q13"/>
    <mergeCell ref="R12:R13"/>
    <mergeCell ref="S12:S13"/>
    <mergeCell ref="T12:T13"/>
    <mergeCell ref="P5:U9"/>
    <mergeCell ref="D8:F9"/>
    <mergeCell ref="G8:I9"/>
    <mergeCell ref="D10:D13"/>
    <mergeCell ref="E10:E13"/>
    <mergeCell ref="F10:F13"/>
    <mergeCell ref="G10:G13"/>
    <mergeCell ref="H10:H13"/>
    <mergeCell ref="I10:I13"/>
    <mergeCell ref="J10:K11"/>
    <mergeCell ref="L10:M11"/>
    <mergeCell ref="N10:O11"/>
    <mergeCell ref="P10:Q11"/>
    <mergeCell ref="R10:S11"/>
    <mergeCell ref="T10:U11"/>
    <mergeCell ref="J12:J13"/>
    <mergeCell ref="D5:I7"/>
    <mergeCell ref="J5:O9"/>
    <mergeCell ref="K12:K13"/>
    <mergeCell ref="L12:L13"/>
    <mergeCell ref="M12:M13"/>
    <mergeCell ref="N12:N13"/>
    <mergeCell ref="O12:O13"/>
  </mergeCells>
  <phoneticPr fontId="0" type="noConversion"/>
  <pageMargins left="0.75" right="0.75" top="1" bottom="1" header="0.5" footer="0.5"/>
  <pageSetup paperSize="3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1E37E2-855A-418D-8065-5AD7165D35AD}"/>
</file>

<file path=customXml/itemProps2.xml><?xml version="1.0" encoding="utf-8"?>
<ds:datastoreItem xmlns:ds="http://schemas.openxmlformats.org/officeDocument/2006/customXml" ds:itemID="{F48FACC1-D518-4895-A75F-9801D3D21F4B}"/>
</file>

<file path=customXml/itemProps3.xml><?xml version="1.0" encoding="utf-8"?>
<ds:datastoreItem xmlns:ds="http://schemas.openxmlformats.org/officeDocument/2006/customXml" ds:itemID="{BA514771-2F75-4D9E-90B1-0C0A5DD30B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2B</vt:lpstr>
      <vt:lpstr>'2B'!Print_Area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2020-04-23T20:55:36Z</cp:lastPrinted>
  <dcterms:created xsi:type="dcterms:W3CDTF">2003-04-24T14:06:32Z</dcterms:created>
  <dcterms:modified xsi:type="dcterms:W3CDTF">2020-04-23T20:56:29Z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