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filterPrivacy="1" defaultThemeVersion="164011"/>
  <bookViews>
    <workbookView xWindow="0" yWindow="0" windowWidth="28800" windowHeight="14010"/>
  </bookViews>
  <sheets>
    <sheet name="2c2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1" i="1" l="1"/>
  <c r="D61" i="1"/>
  <c r="C61" i="1"/>
  <c r="E60" i="1"/>
  <c r="D60" i="1"/>
  <c r="C60" i="1"/>
  <c r="E59" i="1"/>
  <c r="D59" i="1"/>
  <c r="C59" i="1"/>
  <c r="E58" i="1"/>
  <c r="D58" i="1"/>
  <c r="C58" i="1"/>
  <c r="E57" i="1"/>
  <c r="D57" i="1"/>
  <c r="C57" i="1"/>
  <c r="E55" i="1"/>
  <c r="E23" i="1" s="1"/>
  <c r="D55" i="1"/>
  <c r="C55" i="1"/>
  <c r="E54" i="1"/>
  <c r="D54" i="1"/>
  <c r="C54" i="1"/>
  <c r="E53" i="1"/>
  <c r="D53" i="1"/>
  <c r="D24" i="1" s="1"/>
  <c r="C53" i="1"/>
  <c r="C24" i="1" s="1"/>
  <c r="E52" i="1"/>
  <c r="D52" i="1"/>
  <c r="C52" i="1"/>
  <c r="E51" i="1"/>
  <c r="E24" i="1" s="1"/>
  <c r="D51" i="1"/>
  <c r="C51" i="1"/>
  <c r="E50" i="1"/>
  <c r="D50" i="1"/>
  <c r="C50" i="1"/>
  <c r="E48" i="1"/>
  <c r="D48" i="1"/>
  <c r="D16" i="1" s="1"/>
  <c r="C48" i="1"/>
  <c r="C16" i="1" s="1"/>
  <c r="E47" i="1"/>
  <c r="D47" i="1"/>
  <c r="C47" i="1"/>
  <c r="C17" i="1" s="1"/>
  <c r="E46" i="1"/>
  <c r="D46" i="1"/>
  <c r="C46" i="1"/>
  <c r="E45" i="1"/>
  <c r="D45" i="1"/>
  <c r="C45" i="1"/>
  <c r="E43" i="1"/>
  <c r="D43" i="1"/>
  <c r="C43" i="1"/>
  <c r="E42" i="1"/>
  <c r="D42" i="1"/>
  <c r="C42" i="1"/>
  <c r="C22" i="1" s="1"/>
  <c r="E41" i="1"/>
  <c r="D41" i="1"/>
  <c r="C41" i="1"/>
  <c r="E40" i="1"/>
  <c r="D40" i="1"/>
  <c r="C40" i="1"/>
  <c r="E38" i="1"/>
  <c r="D38" i="1"/>
  <c r="C38" i="1"/>
  <c r="E37" i="1"/>
  <c r="D37" i="1"/>
  <c r="C37" i="1"/>
  <c r="E36" i="1"/>
  <c r="D36" i="1"/>
  <c r="C36" i="1"/>
  <c r="E35" i="1"/>
  <c r="D35" i="1"/>
  <c r="C35" i="1"/>
  <c r="E33" i="1"/>
  <c r="D33" i="1"/>
  <c r="D15" i="1" s="1"/>
  <c r="D14" i="1" s="1"/>
  <c r="C33" i="1"/>
  <c r="C15" i="1" s="1"/>
  <c r="C14" i="1" s="1"/>
  <c r="E32" i="1"/>
  <c r="D32" i="1"/>
  <c r="C32" i="1"/>
  <c r="C13" i="1" s="1"/>
  <c r="E31" i="1"/>
  <c r="E13" i="1" s="1"/>
  <c r="D31" i="1"/>
  <c r="C31" i="1"/>
  <c r="E30" i="1"/>
  <c r="D30" i="1"/>
  <c r="C30" i="1"/>
  <c r="E29" i="1"/>
  <c r="D29" i="1"/>
  <c r="D21" i="1" s="1"/>
  <c r="D20" i="1" s="1"/>
  <c r="D19" i="1" s="1"/>
  <c r="D10" i="1" s="1"/>
  <c r="C29" i="1"/>
  <c r="C21" i="1" s="1"/>
  <c r="C20" i="1" s="1"/>
  <c r="C19" i="1" s="1"/>
  <c r="C10" i="1" s="1"/>
  <c r="E28" i="1"/>
  <c r="D28" i="1"/>
  <c r="C28" i="1"/>
  <c r="E27" i="1"/>
  <c r="D27" i="1"/>
  <c r="C27" i="1"/>
  <c r="O24" i="1"/>
  <c r="N24" i="1"/>
  <c r="M24" i="1"/>
  <c r="L24" i="1"/>
  <c r="K24" i="1"/>
  <c r="J24" i="1"/>
  <c r="I24" i="1"/>
  <c r="H24" i="1"/>
  <c r="G24" i="1"/>
  <c r="F24" i="1"/>
  <c r="O23" i="1"/>
  <c r="N23" i="1"/>
  <c r="M23" i="1"/>
  <c r="L23" i="1"/>
  <c r="K23" i="1"/>
  <c r="J23" i="1"/>
  <c r="I23" i="1"/>
  <c r="H23" i="1"/>
  <c r="G23" i="1"/>
  <c r="F23" i="1"/>
  <c r="D23" i="1"/>
  <c r="C23" i="1"/>
  <c r="O22" i="1"/>
  <c r="N22" i="1"/>
  <c r="M22" i="1"/>
  <c r="L22" i="1"/>
  <c r="L20" i="1" s="1"/>
  <c r="L19" i="1" s="1"/>
  <c r="L10" i="1" s="1"/>
  <c r="K22" i="1"/>
  <c r="J22" i="1"/>
  <c r="I22" i="1"/>
  <c r="H22" i="1"/>
  <c r="H20" i="1" s="1"/>
  <c r="H19" i="1" s="1"/>
  <c r="H10" i="1" s="1"/>
  <c r="G22" i="1"/>
  <c r="F22" i="1"/>
  <c r="D22" i="1"/>
  <c r="O21" i="1"/>
  <c r="N21" i="1"/>
  <c r="M21" i="1"/>
  <c r="M20" i="1" s="1"/>
  <c r="M19" i="1" s="1"/>
  <c r="M10" i="1" s="1"/>
  <c r="L21" i="1"/>
  <c r="K21" i="1"/>
  <c r="J21" i="1"/>
  <c r="I21" i="1"/>
  <c r="I20" i="1" s="1"/>
  <c r="I19" i="1" s="1"/>
  <c r="I10" i="1" s="1"/>
  <c r="H21" i="1"/>
  <c r="G21" i="1"/>
  <c r="F21" i="1"/>
  <c r="E21" i="1"/>
  <c r="O20" i="1"/>
  <c r="N20" i="1"/>
  <c r="N19" i="1" s="1"/>
  <c r="N10" i="1" s="1"/>
  <c r="K20" i="1"/>
  <c r="J20" i="1"/>
  <c r="J19" i="1" s="1"/>
  <c r="J10" i="1" s="1"/>
  <c r="G20" i="1"/>
  <c r="F20" i="1"/>
  <c r="F19" i="1" s="1"/>
  <c r="F10" i="1" s="1"/>
  <c r="O19" i="1"/>
  <c r="O10" i="1" s="1"/>
  <c r="K19" i="1"/>
  <c r="K10" i="1" s="1"/>
  <c r="G19" i="1"/>
  <c r="G10" i="1" s="1"/>
  <c r="O17" i="1"/>
  <c r="N17" i="1"/>
  <c r="M17" i="1"/>
  <c r="L17" i="1"/>
  <c r="L14" i="1" s="1"/>
  <c r="K17" i="1"/>
  <c r="J17" i="1"/>
  <c r="I17" i="1"/>
  <c r="H17" i="1"/>
  <c r="H14" i="1" s="1"/>
  <c r="G17" i="1"/>
  <c r="F17" i="1"/>
  <c r="D17" i="1"/>
  <c r="O16" i="1"/>
  <c r="N16" i="1"/>
  <c r="M16" i="1"/>
  <c r="M14" i="1" s="1"/>
  <c r="L16" i="1"/>
  <c r="K16" i="1"/>
  <c r="J16" i="1"/>
  <c r="I16" i="1"/>
  <c r="I14" i="1" s="1"/>
  <c r="H16" i="1"/>
  <c r="G16" i="1"/>
  <c r="F16" i="1"/>
  <c r="E16" i="1"/>
  <c r="O15" i="1"/>
  <c r="N15" i="1"/>
  <c r="N14" i="1" s="1"/>
  <c r="M15" i="1"/>
  <c r="L15" i="1"/>
  <c r="K15" i="1"/>
  <c r="J15" i="1"/>
  <c r="J14" i="1" s="1"/>
  <c r="I15" i="1"/>
  <c r="H15" i="1"/>
  <c r="G15" i="1"/>
  <c r="F15" i="1"/>
  <c r="F14" i="1" s="1"/>
  <c r="E15" i="1"/>
  <c r="O14" i="1"/>
  <c r="K14" i="1"/>
  <c r="G14" i="1"/>
  <c r="O13" i="1"/>
  <c r="N13" i="1"/>
  <c r="M13" i="1"/>
  <c r="L13" i="1"/>
  <c r="K13" i="1"/>
  <c r="J13" i="1"/>
  <c r="I13" i="1"/>
  <c r="H13" i="1"/>
  <c r="G13" i="1"/>
  <c r="F13" i="1"/>
  <c r="D13" i="1"/>
  <c r="O12" i="1"/>
  <c r="N12" i="1"/>
  <c r="M12" i="1"/>
  <c r="L12" i="1"/>
  <c r="K12" i="1"/>
  <c r="J12" i="1"/>
  <c r="I12" i="1"/>
  <c r="H12" i="1"/>
  <c r="G12" i="1"/>
  <c r="F12" i="1"/>
  <c r="E12" i="1"/>
  <c r="E14" i="1" l="1"/>
  <c r="E22" i="1"/>
  <c r="E20" i="1" s="1"/>
  <c r="E19" i="1" s="1"/>
  <c r="E10" i="1" s="1"/>
  <c r="C12" i="1"/>
  <c r="E17" i="1"/>
  <c r="D12" i="1"/>
</calcChain>
</file>

<file path=xl/sharedStrings.xml><?xml version="1.0" encoding="utf-8"?>
<sst xmlns="http://schemas.openxmlformats.org/spreadsheetml/2006/main" count="53" uniqueCount="53">
  <si>
    <t xml:space="preserve">Current State, County and County Groups </t>
  </si>
  <si>
    <t>JURISDICTION</t>
  </si>
  <si>
    <t>1999 - 1990</t>
  </si>
  <si>
    <t>1999 - 1995</t>
  </si>
  <si>
    <t>1994 - 1990</t>
  </si>
  <si>
    <t>1999</t>
  </si>
  <si>
    <t>1998</t>
  </si>
  <si>
    <t xml:space="preserve">MARYLAND </t>
  </si>
  <si>
    <t>INNER SUBURBAN COUNTIES</t>
  </si>
  <si>
    <t>OUTER SUBURBAN COUNTIES</t>
  </si>
  <si>
    <t>STATE BALANCE</t>
  </si>
  <si>
    <t xml:space="preserve">     URBAN (Baltimore city)</t>
  </si>
  <si>
    <t xml:space="preserve">     EXURBAN</t>
  </si>
  <si>
    <t xml:space="preserve">     NON SUBURBAN</t>
  </si>
  <si>
    <t>CORE BASED STATISTICAL AREAS</t>
  </si>
  <si>
    <t xml:space="preserve">   Metropolitan Statistical Areas</t>
  </si>
  <si>
    <t xml:space="preserve">     Central Counties</t>
  </si>
  <si>
    <t xml:space="preserve">     Outlying Counties</t>
  </si>
  <si>
    <t xml:space="preserve">  Micropolitan Statistical Areas</t>
  </si>
  <si>
    <t>NOT CLASSIFIED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</si>
  <si>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</si>
  <si>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</si>
  <si>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</si>
  <si>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</si>
  <si>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</si>
  <si>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</si>
  <si>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</si>
  <si>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</si>
  <si>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</si>
  <si>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</si>
  <si>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</si>
  <si>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</si>
  <si>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</si>
  <si>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</si>
  <si>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</si>
  <si>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WESTERN MARYLAND</t>
  </si>
  <si>
    <t xml:space="preserve">   ALLEGANY</t>
  </si>
  <si>
    <t xml:space="preserve">   GARRETT</t>
  </si>
  <si>
    <t xml:space="preserve">   WASHINGTON</t>
  </si>
  <si>
    <t xml:space="preserve">  UPPER EASTERN SHORE </t>
  </si>
  <si>
    <t xml:space="preserve">   CAROLINE</t>
  </si>
  <si>
    <t xml:space="preserve">   CECIL</t>
  </si>
  <si>
    <t xml:space="preserve">   KENT</t>
  </si>
  <si>
    <t xml:space="preserve">   QUEEN ANNE'S</t>
  </si>
  <si>
    <t xml:space="preserve">   TALBOT</t>
  </si>
  <si>
    <t xml:space="preserve">  LOWER EASTERN SHORE </t>
  </si>
  <si>
    <t xml:space="preserve">   DORCHESTER</t>
  </si>
  <si>
    <t xml:space="preserve">   SOMERSET</t>
  </si>
  <si>
    <t xml:space="preserve">   WICOMICO</t>
  </si>
  <si>
    <t xml:space="preserve">   WORCESTER</t>
  </si>
  <si>
    <t>SOURCE:  U. S. Bureau of the Census.  Manufacturing and Construction Statistics Division. Residential Construction Branch</t>
  </si>
  <si>
    <t>Prepared by Maryland Department of Planning.  Planning Services Division. 2016.</t>
  </si>
  <si>
    <t>Table 2C.2  MARYLAND JURISDICTIONS AND COUNTY GROUPS:  SINGLE FAMILY HOUSING UNITS 1999 - 1990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</si>
</sst>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(* #,##0_);_(* \(#,##0\);_(* &quot;-&quot;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double">
        <color indexed="64"/>
      </left>
      <right style="double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3" fontId="2" fillId="0" borderId="0" xfId="0" applyNumberFormat="1" applyFont="1" applyBorder="1"/>
    <xf numFmtId="3" fontId="0" fillId="0" borderId="0" xfId="0" applyNumberFormat="1" applyFont="1" applyBorder="1"/>
    <xf numFmtId="0" fontId="0" fillId="0" borderId="0" xfId="0" applyBorder="1"/>
    <xf numFmtId="3" fontId="2" fillId="0" borderId="1" xfId="0" applyNumberFormat="1" applyFont="1" applyBorder="1"/>
    <xf numFmtId="0" fontId="0" fillId="0" borderId="1" xfId="0" applyBorder="1"/>
    <xf numFmtId="3" fontId="0" fillId="0" borderId="1" xfId="0" applyNumberFormat="1" applyFont="1" applyBorder="1"/>
    <xf numFmtId="3" fontId="2" fillId="0" borderId="2" xfId="0" applyNumberFormat="1" applyFont="1" applyBorder="1"/>
    <xf numFmtId="0" fontId="0" fillId="0" borderId="3" xfId="0" applyBorder="1"/>
    <xf numFmtId="3" fontId="0" fillId="0" borderId="3" xfId="0" applyNumberFormat="1" applyFont="1" applyBorder="1"/>
    <xf numFmtId="3" fontId="0" fillId="0" borderId="4" xfId="0" applyNumberFormat="1" applyFont="1" applyBorder="1"/>
    <xf numFmtId="3" fontId="0" fillId="0" borderId="5" xfId="0" applyNumberFormat="1" applyFont="1" applyBorder="1"/>
    <xf numFmtId="3" fontId="0" fillId="0" borderId="6" xfId="0" applyNumberFormat="1" applyFont="1" applyBorder="1"/>
    <xf numFmtId="3" fontId="3" fillId="0" borderId="7" xfId="0" applyNumberFormat="1" applyFont="1" applyFill="1" applyBorder="1" applyAlignment="1">
      <alignment horizontal="center"/>
    </xf>
    <xf numFmtId="1" fontId="3" fillId="0" borderId="8" xfId="0" applyNumberFormat="1" applyFont="1" applyFill="1" applyBorder="1" applyAlignment="1">
      <alignment horizontal="center"/>
    </xf>
    <xf numFmtId="3" fontId="3" fillId="0" borderId="8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49" fontId="3" fillId="0" borderId="9" xfId="0" applyNumberFormat="1" applyFont="1" applyFill="1" applyBorder="1" applyAlignment="1">
      <alignment horizontal="center"/>
    </xf>
    <xf numFmtId="1" fontId="3" fillId="0" borderId="9" xfId="0" applyNumberFormat="1" applyFont="1" applyFill="1" applyBorder="1" applyAlignment="1">
      <alignment horizontal="center"/>
    </xf>
    <xf numFmtId="1" fontId="3" fillId="0" borderId="10" xfId="0" applyNumberFormat="1" applyFont="1" applyFill="1" applyBorder="1" applyAlignment="1">
      <alignment horizontal="center"/>
    </xf>
    <xf numFmtId="3" fontId="3" fillId="0" borderId="11" xfId="0" applyNumberFormat="1" applyFont="1" applyFill="1" applyBorder="1" applyAlignment="1">
      <alignment horizontal="center"/>
    </xf>
    <xf numFmtId="0" fontId="0" fillId="0" borderId="12" xfId="0" applyBorder="1"/>
    <xf numFmtId="1" fontId="3" fillId="0" borderId="12" xfId="0" applyNumberFormat="1" applyFont="1" applyFill="1" applyBorder="1" applyAlignment="1">
      <alignment horizontal="center"/>
    </xf>
    <xf numFmtId="49" fontId="3" fillId="0" borderId="13" xfId="0" applyNumberFormat="1" applyFont="1" applyFill="1" applyBorder="1" applyAlignment="1">
      <alignment horizontal="center"/>
    </xf>
    <xf numFmtId="49" fontId="3" fillId="0" borderId="14" xfId="0" applyNumberFormat="1" applyFont="1" applyFill="1" applyBorder="1" applyAlignment="1">
      <alignment horizontal="center"/>
    </xf>
    <xf numFmtId="1" fontId="3" fillId="0" borderId="14" xfId="0" applyNumberFormat="1" applyFont="1" applyFill="1" applyBorder="1" applyAlignment="1">
      <alignment horizontal="center"/>
    </xf>
    <xf numFmtId="1" fontId="3" fillId="0" borderId="15" xfId="0" applyNumberFormat="1" applyFont="1" applyFill="1" applyBorder="1" applyAlignment="1">
      <alignment horizontal="center"/>
    </xf>
    <xf numFmtId="3" fontId="1" fillId="0" borderId="7" xfId="0" applyNumberFormat="1" applyFont="1" applyFill="1" applyBorder="1"/>
    <xf numFmtId="0" fontId="0" fillId="0" borderId="8" xfId="0" applyBorder="1"/>
    <xf numFmtId="0" fontId="0" fillId="0" borderId="8" xfId="0" applyFont="1" applyBorder="1"/>
    <xf numFmtId="0" fontId="0" fillId="0" borderId="0" xfId="0" applyFont="1" applyBorder="1"/>
    <xf numFmtId="0" fontId="0" fillId="0" borderId="9" xfId="0" applyFont="1" applyBorder="1"/>
    <xf numFmtId="3" fontId="0" fillId="0" borderId="9" xfId="0" applyNumberFormat="1" applyFont="1" applyFill="1" applyBorder="1"/>
    <xf numFmtId="3" fontId="0" fillId="0" borderId="16" xfId="0" applyNumberFormat="1" applyFont="1" applyFill="1" applyBorder="1"/>
    <xf numFmtId="0" fontId="4" fillId="0" borderId="7" xfId="0" applyFont="1" applyBorder="1" applyAlignment="1">
      <alignment horizontal="center"/>
    </xf>
    <xf numFmtId="41" fontId="1" fillId="0" borderId="8" xfId="0" applyNumberFormat="1" applyFont="1" applyBorder="1"/>
    <xf numFmtId="41" fontId="1" fillId="0" borderId="17" xfId="0" applyNumberFormat="1" applyFont="1" applyBorder="1"/>
    <xf numFmtId="41" fontId="1" fillId="0" borderId="9" xfId="0" applyNumberFormat="1" applyFont="1" applyBorder="1"/>
    <xf numFmtId="41" fontId="1" fillId="0" borderId="10" xfId="0" applyNumberFormat="1" applyFont="1" applyBorder="1"/>
    <xf numFmtId="0" fontId="0" fillId="0" borderId="7" xfId="0" applyFont="1" applyBorder="1"/>
    <xf numFmtId="41" fontId="5" fillId="0" borderId="8" xfId="0" applyNumberFormat="1" applyFont="1" applyBorder="1"/>
    <xf numFmtId="41" fontId="5" fillId="0" borderId="17" xfId="0" applyNumberFormat="1" applyFont="1" applyBorder="1"/>
    <xf numFmtId="41" fontId="5" fillId="0" borderId="9" xfId="0" applyNumberFormat="1" applyFont="1" applyBorder="1"/>
    <xf numFmtId="41" fontId="5" fillId="0" borderId="10" xfId="0" applyNumberFormat="1" applyFont="1" applyBorder="1"/>
    <xf numFmtId="3" fontId="4" fillId="0" borderId="7" xfId="0" applyNumberFormat="1" applyFont="1" applyBorder="1"/>
    <xf numFmtId="41" fontId="0" fillId="0" borderId="8" xfId="0" applyNumberFormat="1" applyFont="1" applyBorder="1"/>
    <xf numFmtId="41" fontId="0" fillId="0" borderId="17" xfId="0" applyNumberFormat="1" applyFont="1" applyBorder="1"/>
    <xf numFmtId="41" fontId="0" fillId="0" borderId="9" xfId="0" applyNumberFormat="1" applyFont="1" applyBorder="1"/>
    <xf numFmtId="41" fontId="0" fillId="0" borderId="10" xfId="0" applyNumberFormat="1" applyFont="1" applyBorder="1"/>
    <xf numFmtId="0" fontId="0" fillId="0" borderId="17" xfId="0" applyBorder="1"/>
    <xf numFmtId="0" fontId="0" fillId="0" borderId="9" xfId="0" applyBorder="1"/>
    <xf numFmtId="0" fontId="0" fillId="0" borderId="10" xfId="0" applyBorder="1"/>
    <xf numFmtId="41" fontId="6" fillId="0" borderId="8" xfId="0" applyNumberFormat="1" applyFont="1" applyBorder="1"/>
    <xf numFmtId="41" fontId="6" fillId="0" borderId="17" xfId="0" applyNumberFormat="1" applyFont="1" applyBorder="1"/>
    <xf numFmtId="41" fontId="6" fillId="0" borderId="9" xfId="0" applyNumberFormat="1" applyFont="1" applyBorder="1"/>
    <xf numFmtId="41" fontId="6" fillId="0" borderId="10" xfId="0" applyNumberFormat="1" applyFont="1" applyBorder="1"/>
    <xf numFmtId="0" fontId="1" fillId="0" borderId="7" xfId="0" applyFont="1" applyBorder="1"/>
    <xf numFmtId="41" fontId="5" fillId="0" borderId="0" xfId="0" applyNumberFormat="1" applyFont="1" applyBorder="1"/>
    <xf numFmtId="3" fontId="3" fillId="0" borderId="7" xfId="0" applyNumberFormat="1" applyFont="1" applyBorder="1"/>
    <xf numFmtId="10" fontId="0" fillId="0" borderId="9" xfId="0" applyNumberFormat="1" applyFont="1" applyFill="1" applyBorder="1"/>
    <xf numFmtId="10" fontId="0" fillId="0" borderId="10" xfId="0" applyNumberFormat="1" applyFont="1" applyFill="1" applyBorder="1"/>
    <xf numFmtId="41" fontId="0" fillId="0" borderId="8" xfId="0" applyNumberFormat="1" applyBorder="1"/>
    <xf numFmtId="41" fontId="0" fillId="0" borderId="0" xfId="0" applyNumberFormat="1" applyFont="1" applyBorder="1"/>
    <xf numFmtId="3" fontId="3" fillId="0" borderId="18" xfId="0" applyNumberFormat="1" applyFont="1" applyBorder="1"/>
    <xf numFmtId="0" fontId="0" fillId="0" borderId="19" xfId="0" applyBorder="1"/>
    <xf numFmtId="3" fontId="0" fillId="0" borderId="19" xfId="0" applyNumberFormat="1" applyFont="1" applyBorder="1"/>
    <xf numFmtId="3" fontId="0" fillId="0" borderId="20" xfId="0" applyNumberFormat="1" applyFont="1" applyBorder="1"/>
    <xf numFmtId="3" fontId="0" fillId="0" borderId="21" xfId="0" applyNumberFormat="1" applyFont="1" applyBorder="1"/>
    <xf numFmtId="3" fontId="0" fillId="0" borderId="22" xfId="0" applyNumberFormat="1" applyFont="1" applyBorder="1"/>
    <xf numFmtId="3" fontId="3" fillId="0" borderId="0" xfId="0" applyNumberFormat="1" applyFont="1" applyBorder="1"/>
    <xf numFmtId="0" fontId="7" fillId="0" borderId="0" xfId="0" applyFont="1" applyBorder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65"/>
  <sheetViews>
    <sheetView tabSelected="1" workbookViewId="0"/>
  </sheetViews>
  <sheetFormatPr defaultRowHeight="15" x14ac:dyDescent="0.25"/>
  <cols>
    <col min="2" max="2" width="30.42578125" bestFit="1" customWidth="1"/>
    <col min="3" max="5" width="10.42578125" bestFit="1" customWidth="1"/>
    <col min="6" max="15" width="8.5703125" customWidth="1"/>
  </cols>
  <sheetData>
    <row r="2" spans="2:15" ht="15.75" x14ac:dyDescent="0.25">
      <c r="B2" s="1" t="s">
        <v>52</v>
      </c>
      <c r="D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2:15" ht="15.75" x14ac:dyDescent="0.25">
      <c r="B3" s="1" t="s">
        <v>0</v>
      </c>
      <c r="C3" s="3"/>
      <c r="D3" s="2"/>
      <c r="E3" s="3"/>
      <c r="F3" s="2"/>
      <c r="G3" s="2"/>
      <c r="H3" s="2"/>
      <c r="I3" s="2"/>
      <c r="J3" s="2"/>
      <c r="K3" s="2"/>
      <c r="L3" s="2"/>
      <c r="M3" s="2"/>
      <c r="N3" s="2"/>
      <c r="O3" s="2"/>
    </row>
    <row r="4" spans="2:15" ht="16.5" thickBot="1" x14ac:dyDescent="0.3">
      <c r="B4" s="4"/>
      <c r="C4" s="5"/>
      <c r="D4" s="6"/>
      <c r="E4" s="5"/>
      <c r="F4" s="6"/>
      <c r="G4" s="6"/>
      <c r="H4" s="6"/>
      <c r="I4" s="6"/>
      <c r="J4" s="6"/>
      <c r="K4" s="6"/>
      <c r="L4" s="6"/>
      <c r="M4" s="6"/>
      <c r="N4" s="6"/>
      <c r="O4" s="6"/>
    </row>
    <row r="5" spans="2:15" ht="17.25" thickTop="1" thickBot="1" x14ac:dyDescent="0.3">
      <c r="B5" s="1"/>
      <c r="D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2:15" ht="16.5" thickTop="1" x14ac:dyDescent="0.25">
      <c r="B6" s="7"/>
      <c r="C6" s="8"/>
      <c r="D6" s="9"/>
      <c r="E6" s="8"/>
      <c r="F6" s="10"/>
      <c r="G6" s="11"/>
      <c r="H6" s="11"/>
      <c r="I6" s="11"/>
      <c r="J6" s="11"/>
      <c r="K6" s="11"/>
      <c r="L6" s="11"/>
      <c r="M6" s="11"/>
      <c r="N6" s="11"/>
      <c r="O6" s="12"/>
    </row>
    <row r="7" spans="2:15" x14ac:dyDescent="0.25">
      <c r="B7" s="13" t="s">
        <v>1</v>
      </c>
      <c r="C7" s="14" t="s">
        <v>2</v>
      </c>
      <c r="D7" s="15" t="s">
        <v>3</v>
      </c>
      <c r="E7" s="15" t="s">
        <v>4</v>
      </c>
      <c r="F7" s="16" t="s">
        <v>5</v>
      </c>
      <c r="G7" s="17" t="s">
        <v>6</v>
      </c>
      <c r="H7" s="18">
        <v>1997</v>
      </c>
      <c r="I7" s="18">
        <v>1996</v>
      </c>
      <c r="J7" s="18">
        <v>1995</v>
      </c>
      <c r="K7" s="18">
        <v>1994</v>
      </c>
      <c r="L7" s="18">
        <v>1993</v>
      </c>
      <c r="M7" s="18">
        <v>1992</v>
      </c>
      <c r="N7" s="18">
        <v>1991</v>
      </c>
      <c r="O7" s="19">
        <v>1990</v>
      </c>
    </row>
    <row r="8" spans="2:15" x14ac:dyDescent="0.25">
      <c r="B8" s="20"/>
      <c r="C8" s="21"/>
      <c r="D8" s="22"/>
      <c r="E8" s="21"/>
      <c r="F8" s="23"/>
      <c r="G8" s="24"/>
      <c r="H8" s="25"/>
      <c r="I8" s="25"/>
      <c r="J8" s="25"/>
      <c r="K8" s="25"/>
      <c r="L8" s="25"/>
      <c r="M8" s="25"/>
      <c r="N8" s="25"/>
      <c r="O8" s="26"/>
    </row>
    <row r="9" spans="2:15" x14ac:dyDescent="0.25">
      <c r="B9" s="27"/>
      <c r="C9" s="28"/>
      <c r="D9" s="29"/>
      <c r="E9" s="28"/>
      <c r="F9" s="30"/>
      <c r="G9" s="31"/>
      <c r="H9" s="31"/>
      <c r="I9" s="31"/>
      <c r="J9" s="31"/>
      <c r="K9" s="31"/>
      <c r="L9" s="31"/>
      <c r="M9" s="32"/>
      <c r="N9" s="32"/>
      <c r="O9" s="33"/>
    </row>
    <row r="10" spans="2:15" x14ac:dyDescent="0.25">
      <c r="B10" s="34" t="s">
        <v>7</v>
      </c>
      <c r="C10" s="35">
        <f>(C19+C24)</f>
        <v>238410</v>
      </c>
      <c r="D10" s="35">
        <f t="shared" ref="D10:O10" si="0">(D19+D24)</f>
        <v>114830</v>
      </c>
      <c r="E10" s="35">
        <f t="shared" si="0"/>
        <v>123580</v>
      </c>
      <c r="F10" s="36">
        <f t="shared" si="0"/>
        <v>24167</v>
      </c>
      <c r="G10" s="37">
        <f t="shared" si="0"/>
        <v>23812</v>
      </c>
      <c r="H10" s="37">
        <f t="shared" si="0"/>
        <v>21063</v>
      </c>
      <c r="I10" s="37">
        <f t="shared" si="0"/>
        <v>22594</v>
      </c>
      <c r="J10" s="37">
        <f t="shared" si="0"/>
        <v>23194</v>
      </c>
      <c r="K10" s="37">
        <f t="shared" si="0"/>
        <v>25034</v>
      </c>
      <c r="L10" s="37">
        <f t="shared" si="0"/>
        <v>25469</v>
      </c>
      <c r="M10" s="37">
        <f t="shared" si="0"/>
        <v>28177</v>
      </c>
      <c r="N10" s="37">
        <f t="shared" si="0"/>
        <v>21160</v>
      </c>
      <c r="O10" s="38">
        <f t="shared" si="0"/>
        <v>23740</v>
      </c>
    </row>
    <row r="11" spans="2:15" x14ac:dyDescent="0.25">
      <c r="B11" s="39"/>
      <c r="C11" s="40"/>
      <c r="D11" s="40"/>
      <c r="E11" s="40"/>
      <c r="F11" s="41"/>
      <c r="G11" s="42"/>
      <c r="H11" s="42"/>
      <c r="I11" s="42"/>
      <c r="J11" s="42"/>
      <c r="K11" s="42"/>
      <c r="L11" s="42"/>
      <c r="M11" s="42"/>
      <c r="N11" s="42"/>
      <c r="O11" s="43"/>
    </row>
    <row r="12" spans="2:15" x14ac:dyDescent="0.25">
      <c r="B12" s="44" t="s">
        <v>8</v>
      </c>
      <c r="C12" s="40">
        <f>(C29+C28+C38+C37)</f>
        <v>112671</v>
      </c>
      <c r="D12" s="40">
        <f t="shared" ref="D12:O12" si="1">(D29+D28+D38+D37)</f>
        <v>51351</v>
      </c>
      <c r="E12" s="40">
        <f t="shared" si="1"/>
        <v>61320</v>
      </c>
      <c r="F12" s="41">
        <f t="shared" si="1"/>
        <v>10460</v>
      </c>
      <c r="G12" s="42">
        <f t="shared" si="1"/>
        <v>10662</v>
      </c>
      <c r="H12" s="42">
        <f t="shared" si="1"/>
        <v>9242</v>
      </c>
      <c r="I12" s="42">
        <f t="shared" si="1"/>
        <v>10041</v>
      </c>
      <c r="J12" s="42">
        <f t="shared" si="1"/>
        <v>10946</v>
      </c>
      <c r="K12" s="42">
        <f t="shared" si="1"/>
        <v>12214</v>
      </c>
      <c r="L12" s="42">
        <f t="shared" si="1"/>
        <v>12896</v>
      </c>
      <c r="M12" s="42">
        <f t="shared" si="1"/>
        <v>14288</v>
      </c>
      <c r="N12" s="42">
        <f t="shared" si="1"/>
        <v>9913</v>
      </c>
      <c r="O12" s="43">
        <f t="shared" si="1"/>
        <v>12009</v>
      </c>
    </row>
    <row r="13" spans="2:15" x14ac:dyDescent="0.25">
      <c r="B13" s="44" t="s">
        <v>9</v>
      </c>
      <c r="C13" s="40">
        <f>(C32+C30+C31+C36+C43+C41+C42+C52+C54)</f>
        <v>98263</v>
      </c>
      <c r="D13" s="40">
        <f t="shared" ref="D13:O13" si="2">(D32+D30+D31+D36+D43+D41+D42+D52+D54)</f>
        <v>50079</v>
      </c>
      <c r="E13" s="40">
        <f t="shared" si="2"/>
        <v>48184</v>
      </c>
      <c r="F13" s="41">
        <f t="shared" si="2"/>
        <v>11118</v>
      </c>
      <c r="G13" s="42">
        <f t="shared" si="2"/>
        <v>10466</v>
      </c>
      <c r="H13" s="42">
        <f t="shared" si="2"/>
        <v>9229</v>
      </c>
      <c r="I13" s="42">
        <f t="shared" si="2"/>
        <v>9816</v>
      </c>
      <c r="J13" s="42">
        <f t="shared" si="2"/>
        <v>9450</v>
      </c>
      <c r="K13" s="42">
        <f t="shared" si="2"/>
        <v>9912</v>
      </c>
      <c r="L13" s="42">
        <f t="shared" si="2"/>
        <v>9905</v>
      </c>
      <c r="M13" s="42">
        <f t="shared" si="2"/>
        <v>11085</v>
      </c>
      <c r="N13" s="42">
        <f t="shared" si="2"/>
        <v>8670</v>
      </c>
      <c r="O13" s="43">
        <f t="shared" si="2"/>
        <v>8612</v>
      </c>
    </row>
    <row r="14" spans="2:15" x14ac:dyDescent="0.25">
      <c r="B14" s="44" t="s">
        <v>10</v>
      </c>
      <c r="C14" s="40">
        <f t="shared" ref="C14:O14" si="3">(C15+C16+C17)</f>
        <v>27476</v>
      </c>
      <c r="D14" s="40">
        <f t="shared" si="3"/>
        <v>13400</v>
      </c>
      <c r="E14" s="40">
        <f t="shared" si="3"/>
        <v>14076</v>
      </c>
      <c r="F14" s="41">
        <f t="shared" si="3"/>
        <v>2589</v>
      </c>
      <c r="G14" s="42">
        <f t="shared" si="3"/>
        <v>2684</v>
      </c>
      <c r="H14" s="42">
        <f t="shared" si="3"/>
        <v>2592</v>
      </c>
      <c r="I14" s="42">
        <f t="shared" si="3"/>
        <v>2737</v>
      </c>
      <c r="J14" s="42">
        <f t="shared" si="3"/>
        <v>2798</v>
      </c>
      <c r="K14" s="42">
        <f t="shared" si="3"/>
        <v>2908</v>
      </c>
      <c r="L14" s="42">
        <f t="shared" si="3"/>
        <v>2668</v>
      </c>
      <c r="M14" s="42">
        <f t="shared" si="3"/>
        <v>2804</v>
      </c>
      <c r="N14" s="42">
        <f t="shared" si="3"/>
        <v>2577</v>
      </c>
      <c r="O14" s="43">
        <f t="shared" si="3"/>
        <v>3119</v>
      </c>
    </row>
    <row r="15" spans="2:15" x14ac:dyDescent="0.25">
      <c r="B15" s="44" t="s">
        <v>11</v>
      </c>
      <c r="C15" s="45">
        <f>(C33)</f>
        <v>1207</v>
      </c>
      <c r="D15" s="45">
        <f t="shared" ref="D15:O15" si="4">(D33)</f>
        <v>386</v>
      </c>
      <c r="E15" s="45">
        <f t="shared" si="4"/>
        <v>821</v>
      </c>
      <c r="F15" s="46">
        <f t="shared" si="4"/>
        <v>46</v>
      </c>
      <c r="G15" s="47">
        <f t="shared" si="4"/>
        <v>64</v>
      </c>
      <c r="H15" s="47">
        <f t="shared" si="4"/>
        <v>17</v>
      </c>
      <c r="I15" s="47">
        <f t="shared" si="4"/>
        <v>70</v>
      </c>
      <c r="J15" s="47">
        <f t="shared" si="4"/>
        <v>189</v>
      </c>
      <c r="K15" s="47">
        <f t="shared" si="4"/>
        <v>185</v>
      </c>
      <c r="L15" s="47">
        <f t="shared" si="4"/>
        <v>155</v>
      </c>
      <c r="M15" s="47">
        <f t="shared" si="4"/>
        <v>78</v>
      </c>
      <c r="N15" s="47">
        <f t="shared" si="4"/>
        <v>244</v>
      </c>
      <c r="O15" s="48">
        <f t="shared" si="4"/>
        <v>159</v>
      </c>
    </row>
    <row r="16" spans="2:15" x14ac:dyDescent="0.25">
      <c r="B16" s="44" t="s">
        <v>12</v>
      </c>
      <c r="C16" s="40">
        <f>(C46+C48+C60)</f>
        <v>11060</v>
      </c>
      <c r="D16" s="40">
        <f t="shared" ref="D16:O16" si="5">(D46+D48+D60)</f>
        <v>5410</v>
      </c>
      <c r="E16" s="40">
        <f t="shared" si="5"/>
        <v>5650</v>
      </c>
      <c r="F16" s="41">
        <f t="shared" si="5"/>
        <v>1062</v>
      </c>
      <c r="G16" s="42">
        <f t="shared" si="5"/>
        <v>1151</v>
      </c>
      <c r="H16" s="42">
        <f t="shared" si="5"/>
        <v>1072</v>
      </c>
      <c r="I16" s="42">
        <f t="shared" si="5"/>
        <v>1114</v>
      </c>
      <c r="J16" s="42">
        <f t="shared" si="5"/>
        <v>1011</v>
      </c>
      <c r="K16" s="42">
        <f t="shared" si="5"/>
        <v>1179</v>
      </c>
      <c r="L16" s="42">
        <f t="shared" si="5"/>
        <v>1068</v>
      </c>
      <c r="M16" s="42">
        <f t="shared" si="5"/>
        <v>1138</v>
      </c>
      <c r="N16" s="42">
        <f t="shared" si="5"/>
        <v>979</v>
      </c>
      <c r="O16" s="43">
        <f t="shared" si="5"/>
        <v>1286</v>
      </c>
    </row>
    <row r="17" spans="2:15" x14ac:dyDescent="0.25">
      <c r="B17" s="44" t="s">
        <v>13</v>
      </c>
      <c r="C17" s="40">
        <f>(C47+C51+C53+C55+C58+C59+C61)</f>
        <v>15209</v>
      </c>
      <c r="D17" s="40">
        <f t="shared" ref="D17:O17" si="6">(D47+D51+D53+D55+D58+D59+D61)</f>
        <v>7604</v>
      </c>
      <c r="E17" s="40">
        <f t="shared" si="6"/>
        <v>7605</v>
      </c>
      <c r="F17" s="41">
        <f t="shared" si="6"/>
        <v>1481</v>
      </c>
      <c r="G17" s="42">
        <f t="shared" si="6"/>
        <v>1469</v>
      </c>
      <c r="H17" s="42">
        <f t="shared" si="6"/>
        <v>1503</v>
      </c>
      <c r="I17" s="42">
        <f t="shared" si="6"/>
        <v>1553</v>
      </c>
      <c r="J17" s="42">
        <f t="shared" si="6"/>
        <v>1598</v>
      </c>
      <c r="K17" s="42">
        <f t="shared" si="6"/>
        <v>1544</v>
      </c>
      <c r="L17" s="42">
        <f t="shared" si="6"/>
        <v>1445</v>
      </c>
      <c r="M17" s="42">
        <f t="shared" si="6"/>
        <v>1588</v>
      </c>
      <c r="N17" s="42">
        <f t="shared" si="6"/>
        <v>1354</v>
      </c>
      <c r="O17" s="43">
        <f t="shared" si="6"/>
        <v>1674</v>
      </c>
    </row>
    <row r="18" spans="2:15" x14ac:dyDescent="0.25">
      <c r="B18" s="44"/>
      <c r="C18" s="28"/>
      <c r="D18" s="28"/>
      <c r="E18" s="28"/>
      <c r="F18" s="49"/>
      <c r="G18" s="50"/>
      <c r="H18" s="50"/>
      <c r="I18" s="50"/>
      <c r="J18" s="50"/>
      <c r="K18" s="50"/>
      <c r="L18" s="50"/>
      <c r="M18" s="50"/>
      <c r="N18" s="50"/>
      <c r="O18" s="51"/>
    </row>
    <row r="19" spans="2:15" x14ac:dyDescent="0.25">
      <c r="B19" s="44" t="s">
        <v>14</v>
      </c>
      <c r="C19" s="40">
        <f t="shared" ref="C19:O19" si="7">(C20+C23)</f>
        <v>232966</v>
      </c>
      <c r="D19" s="40">
        <f t="shared" si="7"/>
        <v>112263</v>
      </c>
      <c r="E19" s="40">
        <f t="shared" si="7"/>
        <v>120703</v>
      </c>
      <c r="F19" s="41">
        <f t="shared" si="7"/>
        <v>23641</v>
      </c>
      <c r="G19" s="42">
        <f t="shared" si="7"/>
        <v>23331</v>
      </c>
      <c r="H19" s="42">
        <f t="shared" si="7"/>
        <v>20521</v>
      </c>
      <c r="I19" s="42">
        <f t="shared" si="7"/>
        <v>22100</v>
      </c>
      <c r="J19" s="42">
        <f t="shared" si="7"/>
        <v>22670</v>
      </c>
      <c r="K19" s="42">
        <f t="shared" si="7"/>
        <v>24519</v>
      </c>
      <c r="L19" s="42">
        <f t="shared" si="7"/>
        <v>24898</v>
      </c>
      <c r="M19" s="42">
        <f t="shared" si="7"/>
        <v>27585</v>
      </c>
      <c r="N19" s="42">
        <f t="shared" si="7"/>
        <v>20601</v>
      </c>
      <c r="O19" s="43">
        <f t="shared" si="7"/>
        <v>23100</v>
      </c>
    </row>
    <row r="20" spans="2:15" x14ac:dyDescent="0.25">
      <c r="B20" s="44" t="s">
        <v>15</v>
      </c>
      <c r="C20" s="52">
        <f t="shared" ref="C20:O20" si="8">(C21+C22)</f>
        <v>229311</v>
      </c>
      <c r="D20" s="52">
        <f t="shared" si="8"/>
        <v>110344</v>
      </c>
      <c r="E20" s="52">
        <f t="shared" si="8"/>
        <v>118967</v>
      </c>
      <c r="F20" s="53">
        <f t="shared" si="8"/>
        <v>23257</v>
      </c>
      <c r="G20" s="54">
        <f t="shared" si="8"/>
        <v>22930</v>
      </c>
      <c r="H20" s="54">
        <f t="shared" si="8"/>
        <v>20155</v>
      </c>
      <c r="I20" s="54">
        <f t="shared" si="8"/>
        <v>21716</v>
      </c>
      <c r="J20" s="54">
        <f t="shared" si="8"/>
        <v>22286</v>
      </c>
      <c r="K20" s="54">
        <f t="shared" si="8"/>
        <v>24161</v>
      </c>
      <c r="L20" s="54">
        <f t="shared" si="8"/>
        <v>24538</v>
      </c>
      <c r="M20" s="54">
        <f t="shared" si="8"/>
        <v>27235</v>
      </c>
      <c r="N20" s="54">
        <f t="shared" si="8"/>
        <v>20320</v>
      </c>
      <c r="O20" s="55">
        <f t="shared" si="8"/>
        <v>22713</v>
      </c>
    </row>
    <row r="21" spans="2:15" x14ac:dyDescent="0.25">
      <c r="B21" s="44" t="s">
        <v>16</v>
      </c>
      <c r="C21" s="52">
        <f>(C29+C28+C33+C32+C38+C37+C43+C46+C48+C52+C54+C60)</f>
        <v>158725</v>
      </c>
      <c r="D21" s="52">
        <f t="shared" ref="D21:O21" si="9">(D29+D28+D33+D32+D38+D37+D43+D46+D48+D52+D54+D60)</f>
        <v>75102</v>
      </c>
      <c r="E21" s="52">
        <f t="shared" si="9"/>
        <v>83623</v>
      </c>
      <c r="F21" s="53">
        <f t="shared" si="9"/>
        <v>15382</v>
      </c>
      <c r="G21" s="54">
        <f t="shared" si="9"/>
        <v>15619</v>
      </c>
      <c r="H21" s="54">
        <f t="shared" si="9"/>
        <v>13784</v>
      </c>
      <c r="I21" s="54">
        <f t="shared" si="9"/>
        <v>14747</v>
      </c>
      <c r="J21" s="54">
        <f t="shared" si="9"/>
        <v>15570</v>
      </c>
      <c r="K21" s="54">
        <f t="shared" si="9"/>
        <v>16920</v>
      </c>
      <c r="L21" s="54">
        <f t="shared" si="9"/>
        <v>17197</v>
      </c>
      <c r="M21" s="54">
        <f t="shared" si="9"/>
        <v>19555</v>
      </c>
      <c r="N21" s="54">
        <f t="shared" si="9"/>
        <v>14024</v>
      </c>
      <c r="O21" s="55">
        <f t="shared" si="9"/>
        <v>15927</v>
      </c>
    </row>
    <row r="22" spans="2:15" x14ac:dyDescent="0.25">
      <c r="B22" s="44" t="s">
        <v>17</v>
      </c>
      <c r="C22" s="52">
        <f>(C31+C30+C36+C42+C41+C59+C61)</f>
        <v>70586</v>
      </c>
      <c r="D22" s="52">
        <f t="shared" ref="D22:O22" si="10">(D31+D30+D36+D42+D41+D59+D61)</f>
        <v>35242</v>
      </c>
      <c r="E22" s="52">
        <f t="shared" si="10"/>
        <v>35344</v>
      </c>
      <c r="F22" s="53">
        <f t="shared" si="10"/>
        <v>7875</v>
      </c>
      <c r="G22" s="54">
        <f t="shared" si="10"/>
        <v>7311</v>
      </c>
      <c r="H22" s="54">
        <f t="shared" si="10"/>
        <v>6371</v>
      </c>
      <c r="I22" s="54">
        <f t="shared" si="10"/>
        <v>6969</v>
      </c>
      <c r="J22" s="54">
        <f t="shared" si="10"/>
        <v>6716</v>
      </c>
      <c r="K22" s="54">
        <f t="shared" si="10"/>
        <v>7241</v>
      </c>
      <c r="L22" s="54">
        <f t="shared" si="10"/>
        <v>7341</v>
      </c>
      <c r="M22" s="54">
        <f t="shared" si="10"/>
        <v>7680</v>
      </c>
      <c r="N22" s="54">
        <f t="shared" si="10"/>
        <v>6296</v>
      </c>
      <c r="O22" s="55">
        <f t="shared" si="10"/>
        <v>6786</v>
      </c>
    </row>
    <row r="23" spans="2:15" x14ac:dyDescent="0.25">
      <c r="B23" s="44" t="s">
        <v>18</v>
      </c>
      <c r="C23" s="52">
        <f>(C55+C58)</f>
        <v>3655</v>
      </c>
      <c r="D23" s="52">
        <f t="shared" ref="D23:O23" si="11">(D55+D58)</f>
        <v>1919</v>
      </c>
      <c r="E23" s="52">
        <f t="shared" si="11"/>
        <v>1736</v>
      </c>
      <c r="F23" s="53">
        <f t="shared" si="11"/>
        <v>384</v>
      </c>
      <c r="G23" s="54">
        <f t="shared" si="11"/>
        <v>401</v>
      </c>
      <c r="H23" s="54">
        <f t="shared" si="11"/>
        <v>366</v>
      </c>
      <c r="I23" s="54">
        <f t="shared" si="11"/>
        <v>384</v>
      </c>
      <c r="J23" s="54">
        <f t="shared" si="11"/>
        <v>384</v>
      </c>
      <c r="K23" s="54">
        <f t="shared" si="11"/>
        <v>358</v>
      </c>
      <c r="L23" s="54">
        <f t="shared" si="11"/>
        <v>360</v>
      </c>
      <c r="M23" s="54">
        <f t="shared" si="11"/>
        <v>350</v>
      </c>
      <c r="N23" s="54">
        <f t="shared" si="11"/>
        <v>281</v>
      </c>
      <c r="O23" s="55">
        <f t="shared" si="11"/>
        <v>387</v>
      </c>
    </row>
    <row r="24" spans="2:15" x14ac:dyDescent="0.25">
      <c r="B24" s="56" t="s">
        <v>19</v>
      </c>
      <c r="C24" s="40">
        <f>(C47+C51+C53)</f>
        <v>5444</v>
      </c>
      <c r="D24" s="40">
        <f t="shared" ref="D24:O24" si="12">(D47+D51+D53)</f>
        <v>2567</v>
      </c>
      <c r="E24" s="40">
        <f t="shared" si="12"/>
        <v>2877</v>
      </c>
      <c r="F24" s="41">
        <f t="shared" si="12"/>
        <v>526</v>
      </c>
      <c r="G24" s="42">
        <f t="shared" si="12"/>
        <v>481</v>
      </c>
      <c r="H24" s="42">
        <f t="shared" si="12"/>
        <v>542</v>
      </c>
      <c r="I24" s="42">
        <f t="shared" si="12"/>
        <v>494</v>
      </c>
      <c r="J24" s="42">
        <f t="shared" si="12"/>
        <v>524</v>
      </c>
      <c r="K24" s="42">
        <f t="shared" si="12"/>
        <v>515</v>
      </c>
      <c r="L24" s="42">
        <f t="shared" si="12"/>
        <v>571</v>
      </c>
      <c r="M24" s="42">
        <f t="shared" si="12"/>
        <v>592</v>
      </c>
      <c r="N24" s="42">
        <f t="shared" si="12"/>
        <v>559</v>
      </c>
      <c r="O24" s="43">
        <f t="shared" si="12"/>
        <v>640</v>
      </c>
    </row>
    <row r="25" spans="2:15" x14ac:dyDescent="0.25">
      <c r="B25" s="56"/>
      <c r="C25" s="40"/>
      <c r="D25" s="40"/>
      <c r="E25" s="40"/>
      <c r="F25" s="57"/>
      <c r="G25" s="42"/>
      <c r="H25" s="42"/>
      <c r="I25" s="42"/>
      <c r="J25" s="42"/>
      <c r="K25" s="42"/>
      <c r="L25" s="42"/>
      <c r="M25" s="42"/>
      <c r="N25" s="42"/>
      <c r="O25" s="43"/>
    </row>
    <row r="26" spans="2:15" x14ac:dyDescent="0.25">
      <c r="B26" s="58"/>
      <c r="C26" s="28"/>
      <c r="D26" s="45"/>
      <c r="E26" s="28"/>
      <c r="F26" s="30"/>
      <c r="G26" s="31"/>
      <c r="H26" s="31"/>
      <c r="I26" s="31"/>
      <c r="J26" s="47"/>
      <c r="K26" s="47"/>
      <c r="L26" s="59"/>
      <c r="M26" s="31"/>
      <c r="N26" s="47"/>
      <c r="O26" s="60"/>
    </row>
    <row r="27" spans="2:15" x14ac:dyDescent="0.25">
      <c r="B27" s="58" t="s">
        <v>20</v>
      </c>
      <c r="C27" s="61">
        <f t="shared" ref="C27:C33" si="13">SUM(F27:O27)</f>
        <v>96516</v>
      </c>
      <c r="D27" s="45">
        <f t="shared" ref="D27:D33" si="14">SUM(F27:J27)</f>
        <v>44449</v>
      </c>
      <c r="E27" s="61">
        <f t="shared" ref="E27:E33" si="15">SUM(K27:O27)</f>
        <v>52067</v>
      </c>
      <c r="F27" s="62">
        <v>10073</v>
      </c>
      <c r="G27" s="47">
        <v>7864</v>
      </c>
      <c r="H27" s="47">
        <v>8193</v>
      </c>
      <c r="I27" s="47">
        <v>8951</v>
      </c>
      <c r="J27" s="47">
        <v>9368</v>
      </c>
      <c r="K27" s="47">
        <v>10319</v>
      </c>
      <c r="L27" s="47">
        <v>10241</v>
      </c>
      <c r="M27" s="47">
        <v>13059</v>
      </c>
      <c r="N27" s="47">
        <v>9125</v>
      </c>
      <c r="O27" s="48">
        <v>9323</v>
      </c>
    </row>
    <row r="28" spans="2:15" x14ac:dyDescent="0.25">
      <c r="B28" s="58" t="s">
        <v>21</v>
      </c>
      <c r="C28" s="61">
        <f t="shared" si="13"/>
        <v>25544</v>
      </c>
      <c r="D28" s="45">
        <f t="shared" si="14"/>
        <v>11435</v>
      </c>
      <c r="E28" s="61">
        <f t="shared" si="15"/>
        <v>14109</v>
      </c>
      <c r="F28" s="62">
        <v>2727</v>
      </c>
      <c r="G28" s="47">
        <v>1674</v>
      </c>
      <c r="H28" s="47">
        <v>2093</v>
      </c>
      <c r="I28" s="47">
        <v>2429</v>
      </c>
      <c r="J28" s="47">
        <v>2512</v>
      </c>
      <c r="K28" s="47">
        <v>2913</v>
      </c>
      <c r="L28" s="47">
        <v>3309</v>
      </c>
      <c r="M28" s="47">
        <v>3435</v>
      </c>
      <c r="N28" s="47">
        <v>2292</v>
      </c>
      <c r="O28" s="48">
        <v>2160</v>
      </c>
    </row>
    <row r="29" spans="2:15" x14ac:dyDescent="0.25">
      <c r="B29" s="58" t="s">
        <v>22</v>
      </c>
      <c r="C29" s="61">
        <f t="shared" si="13"/>
        <v>24423</v>
      </c>
      <c r="D29" s="45">
        <f t="shared" si="14"/>
        <v>10217</v>
      </c>
      <c r="E29" s="61">
        <f t="shared" si="15"/>
        <v>14206</v>
      </c>
      <c r="F29" s="62">
        <v>2307</v>
      </c>
      <c r="G29" s="47">
        <v>1818</v>
      </c>
      <c r="H29" s="47">
        <v>2041</v>
      </c>
      <c r="I29" s="47">
        <v>1924</v>
      </c>
      <c r="J29" s="47">
        <v>2127</v>
      </c>
      <c r="K29" s="47">
        <v>2525</v>
      </c>
      <c r="L29" s="47">
        <v>2225</v>
      </c>
      <c r="M29" s="47">
        <v>3716</v>
      </c>
      <c r="N29" s="47">
        <v>2658</v>
      </c>
      <c r="O29" s="48">
        <v>3082</v>
      </c>
    </row>
    <row r="30" spans="2:15" x14ac:dyDescent="0.25">
      <c r="B30" s="58" t="s">
        <v>23</v>
      </c>
      <c r="C30" s="61">
        <f t="shared" si="13"/>
        <v>11211</v>
      </c>
      <c r="D30" s="45">
        <f t="shared" si="14"/>
        <v>5472</v>
      </c>
      <c r="E30" s="61">
        <f t="shared" si="15"/>
        <v>5739</v>
      </c>
      <c r="F30" s="62">
        <v>1218</v>
      </c>
      <c r="G30" s="47">
        <v>931</v>
      </c>
      <c r="H30" s="47">
        <v>791</v>
      </c>
      <c r="I30" s="47">
        <v>1198</v>
      </c>
      <c r="J30" s="47">
        <v>1334</v>
      </c>
      <c r="K30" s="47">
        <v>1429</v>
      </c>
      <c r="L30" s="47">
        <v>1453</v>
      </c>
      <c r="M30" s="47">
        <v>1096</v>
      </c>
      <c r="N30" s="47">
        <v>733</v>
      </c>
      <c r="O30" s="48">
        <v>1028</v>
      </c>
    </row>
    <row r="31" spans="2:15" x14ac:dyDescent="0.25">
      <c r="B31" s="58" t="s">
        <v>24</v>
      </c>
      <c r="C31" s="61">
        <f t="shared" si="13"/>
        <v>17269</v>
      </c>
      <c r="D31" s="45">
        <f t="shared" si="14"/>
        <v>8275</v>
      </c>
      <c r="E31" s="61">
        <f t="shared" si="15"/>
        <v>8994</v>
      </c>
      <c r="F31" s="62">
        <v>1772</v>
      </c>
      <c r="G31" s="47">
        <v>1729</v>
      </c>
      <c r="H31" s="47">
        <v>1593</v>
      </c>
      <c r="I31" s="47">
        <v>1644</v>
      </c>
      <c r="J31" s="47">
        <v>1537</v>
      </c>
      <c r="K31" s="47">
        <v>1638</v>
      </c>
      <c r="L31" s="47">
        <v>1477</v>
      </c>
      <c r="M31" s="47">
        <v>2193</v>
      </c>
      <c r="N31" s="47">
        <v>1822</v>
      </c>
      <c r="O31" s="48">
        <v>1864</v>
      </c>
    </row>
    <row r="32" spans="2:15" x14ac:dyDescent="0.25">
      <c r="B32" s="58" t="s">
        <v>25</v>
      </c>
      <c r="C32" s="61">
        <f t="shared" si="13"/>
        <v>16862</v>
      </c>
      <c r="D32" s="45">
        <f t="shared" si="14"/>
        <v>8664</v>
      </c>
      <c r="E32" s="61">
        <f t="shared" si="15"/>
        <v>8198</v>
      </c>
      <c r="F32" s="62">
        <v>2003</v>
      </c>
      <c r="G32" s="47">
        <v>1648</v>
      </c>
      <c r="H32" s="47">
        <v>1658</v>
      </c>
      <c r="I32" s="47">
        <v>1686</v>
      </c>
      <c r="J32" s="47">
        <v>1669</v>
      </c>
      <c r="K32" s="47">
        <v>1629</v>
      </c>
      <c r="L32" s="47">
        <v>1622</v>
      </c>
      <c r="M32" s="47">
        <v>2541</v>
      </c>
      <c r="N32" s="47">
        <v>1376</v>
      </c>
      <c r="O32" s="48">
        <v>1030</v>
      </c>
    </row>
    <row r="33" spans="2:15" x14ac:dyDescent="0.25">
      <c r="B33" s="58" t="s">
        <v>26</v>
      </c>
      <c r="C33" s="61">
        <f t="shared" si="13"/>
        <v>1207</v>
      </c>
      <c r="D33" s="45">
        <f t="shared" si="14"/>
        <v>386</v>
      </c>
      <c r="E33" s="61">
        <f t="shared" si="15"/>
        <v>821</v>
      </c>
      <c r="F33" s="62">
        <v>46</v>
      </c>
      <c r="G33" s="47">
        <v>64</v>
      </c>
      <c r="H33" s="47">
        <v>17</v>
      </c>
      <c r="I33" s="47">
        <v>70</v>
      </c>
      <c r="J33" s="47">
        <v>189</v>
      </c>
      <c r="K33" s="47">
        <v>185</v>
      </c>
      <c r="L33" s="47">
        <v>155</v>
      </c>
      <c r="M33" s="47">
        <v>78</v>
      </c>
      <c r="N33" s="47">
        <v>244</v>
      </c>
      <c r="O33" s="48">
        <v>159</v>
      </c>
    </row>
    <row r="34" spans="2:15" x14ac:dyDescent="0.25">
      <c r="B34" s="58"/>
      <c r="C34" s="28"/>
      <c r="D34" s="45"/>
      <c r="E34" s="28"/>
      <c r="F34" s="62"/>
      <c r="G34" s="47"/>
      <c r="H34" s="47"/>
      <c r="I34" s="47"/>
      <c r="J34" s="47"/>
      <c r="K34" s="47"/>
      <c r="L34" s="47"/>
      <c r="M34" s="47"/>
      <c r="N34" s="47"/>
      <c r="O34" s="48"/>
    </row>
    <row r="35" spans="2:15" x14ac:dyDescent="0.25">
      <c r="B35" s="58" t="s">
        <v>27</v>
      </c>
      <c r="C35" s="61">
        <f>SUM(F35:O35)</f>
        <v>79899</v>
      </c>
      <c r="D35" s="45">
        <f>SUM(F35:J35)</f>
        <v>37881</v>
      </c>
      <c r="E35" s="61">
        <f>SUM(K35:O35)</f>
        <v>42018</v>
      </c>
      <c r="F35" s="62">
        <v>7577</v>
      </c>
      <c r="G35" s="47">
        <v>8932</v>
      </c>
      <c r="H35" s="47">
        <v>6546</v>
      </c>
      <c r="I35" s="47">
        <v>7179</v>
      </c>
      <c r="J35" s="47">
        <v>7647</v>
      </c>
      <c r="K35" s="47">
        <v>8377</v>
      </c>
      <c r="L35" s="47">
        <v>9402</v>
      </c>
      <c r="M35" s="47">
        <v>9201</v>
      </c>
      <c r="N35" s="47">
        <v>6601</v>
      </c>
      <c r="O35" s="48">
        <v>8437</v>
      </c>
    </row>
    <row r="36" spans="2:15" x14ac:dyDescent="0.25">
      <c r="B36" s="58" t="s">
        <v>28</v>
      </c>
      <c r="C36" s="61">
        <f>SUM(F36:O36)</f>
        <v>17195</v>
      </c>
      <c r="D36" s="45">
        <f>SUM(F36:J36)</f>
        <v>8182</v>
      </c>
      <c r="E36" s="61">
        <f>SUM(K36:O36)</f>
        <v>9013</v>
      </c>
      <c r="F36" s="62">
        <v>2151</v>
      </c>
      <c r="G36" s="47">
        <v>1762</v>
      </c>
      <c r="H36" s="47">
        <v>1438</v>
      </c>
      <c r="I36" s="47">
        <v>1491</v>
      </c>
      <c r="J36" s="47">
        <v>1340</v>
      </c>
      <c r="K36" s="47">
        <v>1601</v>
      </c>
      <c r="L36" s="47">
        <v>2040</v>
      </c>
      <c r="M36" s="47">
        <v>2064</v>
      </c>
      <c r="N36" s="47">
        <v>1638</v>
      </c>
      <c r="O36" s="48">
        <v>1670</v>
      </c>
    </row>
    <row r="37" spans="2:15" x14ac:dyDescent="0.25">
      <c r="B37" s="58" t="s">
        <v>29</v>
      </c>
      <c r="C37" s="61">
        <f>SUM(F37:O37)</f>
        <v>27944</v>
      </c>
      <c r="D37" s="45">
        <f>SUM(F37:J37)</f>
        <v>14797</v>
      </c>
      <c r="E37" s="61">
        <f>SUM(K37:O37)</f>
        <v>13147</v>
      </c>
      <c r="F37" s="62">
        <v>3467</v>
      </c>
      <c r="G37" s="47">
        <v>3548</v>
      </c>
      <c r="H37" s="47">
        <v>2333</v>
      </c>
      <c r="I37" s="47">
        <v>2616</v>
      </c>
      <c r="J37" s="47">
        <v>2833</v>
      </c>
      <c r="K37" s="47">
        <v>2976</v>
      </c>
      <c r="L37" s="47">
        <v>2707</v>
      </c>
      <c r="M37" s="47">
        <v>2889</v>
      </c>
      <c r="N37" s="47">
        <v>2081</v>
      </c>
      <c r="O37" s="48">
        <v>2494</v>
      </c>
    </row>
    <row r="38" spans="2:15" x14ac:dyDescent="0.25">
      <c r="B38" s="58" t="s">
        <v>30</v>
      </c>
      <c r="C38" s="61">
        <f>SUM(F38:O38)</f>
        <v>34760</v>
      </c>
      <c r="D38" s="45">
        <f>SUM(F38:J38)</f>
        <v>14902</v>
      </c>
      <c r="E38" s="61">
        <f>SUM(K38:O38)</f>
        <v>19858</v>
      </c>
      <c r="F38" s="62">
        <v>1959</v>
      </c>
      <c r="G38" s="47">
        <v>3622</v>
      </c>
      <c r="H38" s="47">
        <v>2775</v>
      </c>
      <c r="I38" s="47">
        <v>3072</v>
      </c>
      <c r="J38" s="47">
        <v>3474</v>
      </c>
      <c r="K38" s="47">
        <v>3800</v>
      </c>
      <c r="L38" s="47">
        <v>4655</v>
      </c>
      <c r="M38" s="47">
        <v>4248</v>
      </c>
      <c r="N38" s="47">
        <v>2882</v>
      </c>
      <c r="O38" s="48">
        <v>4273</v>
      </c>
    </row>
    <row r="39" spans="2:15" x14ac:dyDescent="0.25">
      <c r="B39" s="58"/>
      <c r="C39" s="28"/>
      <c r="D39" s="45"/>
      <c r="E39" s="28"/>
      <c r="F39" s="62"/>
      <c r="G39" s="47"/>
      <c r="H39" s="47"/>
      <c r="I39" s="47"/>
      <c r="J39" s="47"/>
      <c r="K39" s="47"/>
      <c r="L39" s="47"/>
      <c r="M39" s="47"/>
      <c r="N39" s="47"/>
      <c r="O39" s="48"/>
    </row>
    <row r="40" spans="2:15" x14ac:dyDescent="0.25">
      <c r="B40" s="58" t="s">
        <v>31</v>
      </c>
      <c r="C40" s="61">
        <f>SUM(F40:O40)</f>
        <v>25744</v>
      </c>
      <c r="D40" s="45">
        <f>SUM(F40:J40)</f>
        <v>14236</v>
      </c>
      <c r="E40" s="61">
        <f>SUM(K40:O40)</f>
        <v>11508</v>
      </c>
      <c r="F40" s="62">
        <v>2864</v>
      </c>
      <c r="G40" s="47">
        <v>3222</v>
      </c>
      <c r="H40" s="47">
        <v>2820</v>
      </c>
      <c r="I40" s="47">
        <v>2803</v>
      </c>
      <c r="J40" s="47">
        <v>2527</v>
      </c>
      <c r="K40" s="47">
        <v>2485</v>
      </c>
      <c r="L40" s="47">
        <v>2437</v>
      </c>
      <c r="M40" s="47">
        <v>2269</v>
      </c>
      <c r="N40" s="47">
        <v>2181</v>
      </c>
      <c r="O40" s="48">
        <v>2136</v>
      </c>
    </row>
    <row r="41" spans="2:15" x14ac:dyDescent="0.25">
      <c r="B41" s="58" t="s">
        <v>32</v>
      </c>
      <c r="C41" s="61">
        <f>SUM(F41:O41)</f>
        <v>8371</v>
      </c>
      <c r="D41" s="45">
        <f>SUM(F41:J41)</f>
        <v>4108</v>
      </c>
      <c r="E41" s="61">
        <f>SUM(K41:O41)</f>
        <v>4263</v>
      </c>
      <c r="F41" s="62">
        <v>952</v>
      </c>
      <c r="G41" s="47">
        <v>785</v>
      </c>
      <c r="H41" s="47">
        <v>799</v>
      </c>
      <c r="I41" s="47">
        <v>808</v>
      </c>
      <c r="J41" s="47">
        <v>764</v>
      </c>
      <c r="K41" s="47">
        <v>856</v>
      </c>
      <c r="L41" s="47">
        <v>780</v>
      </c>
      <c r="M41" s="47">
        <v>862</v>
      </c>
      <c r="N41" s="47">
        <v>837</v>
      </c>
      <c r="O41" s="48">
        <v>928</v>
      </c>
    </row>
    <row r="42" spans="2:15" x14ac:dyDescent="0.25">
      <c r="B42" s="58" t="s">
        <v>33</v>
      </c>
      <c r="C42" s="61">
        <f>SUM(F42:O42)</f>
        <v>10430</v>
      </c>
      <c r="D42" s="45">
        <f>SUM(F42:J42)</f>
        <v>6087</v>
      </c>
      <c r="E42" s="61">
        <f>SUM(K42:O42)</f>
        <v>4343</v>
      </c>
      <c r="F42" s="62">
        <v>1211</v>
      </c>
      <c r="G42" s="47">
        <v>1517</v>
      </c>
      <c r="H42" s="47">
        <v>1155</v>
      </c>
      <c r="I42" s="47">
        <v>1153</v>
      </c>
      <c r="J42" s="47">
        <v>1051</v>
      </c>
      <c r="K42" s="47">
        <v>1046</v>
      </c>
      <c r="L42" s="47">
        <v>1077</v>
      </c>
      <c r="M42" s="47">
        <v>819</v>
      </c>
      <c r="N42" s="47">
        <v>752</v>
      </c>
      <c r="O42" s="48">
        <v>649</v>
      </c>
    </row>
    <row r="43" spans="2:15" x14ac:dyDescent="0.25">
      <c r="B43" s="58" t="s">
        <v>34</v>
      </c>
      <c r="C43" s="61">
        <f>SUM(F43:O43)</f>
        <v>6943</v>
      </c>
      <c r="D43" s="45">
        <f>SUM(F43:J43)</f>
        <v>4041</v>
      </c>
      <c r="E43" s="61">
        <f>SUM(K43:O43)</f>
        <v>2902</v>
      </c>
      <c r="F43" s="62">
        <v>701</v>
      </c>
      <c r="G43" s="47">
        <v>920</v>
      </c>
      <c r="H43" s="47">
        <v>866</v>
      </c>
      <c r="I43" s="47">
        <v>842</v>
      </c>
      <c r="J43" s="47">
        <v>712</v>
      </c>
      <c r="K43" s="47">
        <v>583</v>
      </c>
      <c r="L43" s="47">
        <v>580</v>
      </c>
      <c r="M43" s="47">
        <v>588</v>
      </c>
      <c r="N43" s="47">
        <v>592</v>
      </c>
      <c r="O43" s="48">
        <v>559</v>
      </c>
    </row>
    <row r="44" spans="2:15" x14ac:dyDescent="0.25">
      <c r="B44" s="58"/>
      <c r="C44" s="28"/>
      <c r="D44" s="45"/>
      <c r="E44" s="28"/>
      <c r="F44" s="62"/>
      <c r="G44" s="47"/>
      <c r="H44" s="47"/>
      <c r="I44" s="47"/>
      <c r="J44" s="47"/>
      <c r="K44" s="47"/>
      <c r="L44" s="47"/>
      <c r="M44" s="47"/>
      <c r="N44" s="47"/>
      <c r="O44" s="48"/>
    </row>
    <row r="45" spans="2:15" x14ac:dyDescent="0.25">
      <c r="B45" s="58" t="s">
        <v>35</v>
      </c>
      <c r="C45" s="61">
        <f>SUM(F45:O45)</f>
        <v>9393</v>
      </c>
      <c r="D45" s="45">
        <f>SUM(F45:J45)</f>
        <v>4732</v>
      </c>
      <c r="E45" s="61">
        <f>SUM(K45:O45)</f>
        <v>4661</v>
      </c>
      <c r="F45" s="62">
        <v>912</v>
      </c>
      <c r="G45" s="47">
        <v>947</v>
      </c>
      <c r="H45" s="47">
        <v>1012</v>
      </c>
      <c r="I45" s="47">
        <v>957</v>
      </c>
      <c r="J45" s="47">
        <v>904</v>
      </c>
      <c r="K45" s="47">
        <v>962</v>
      </c>
      <c r="L45" s="47">
        <v>872</v>
      </c>
      <c r="M45" s="47">
        <v>946</v>
      </c>
      <c r="N45" s="47">
        <v>806</v>
      </c>
      <c r="O45" s="48">
        <v>1075</v>
      </c>
    </row>
    <row r="46" spans="2:15" x14ac:dyDescent="0.25">
      <c r="B46" s="58" t="s">
        <v>36</v>
      </c>
      <c r="C46" s="61">
        <f>SUM(F46:O46)</f>
        <v>1325</v>
      </c>
      <c r="D46" s="45">
        <f>SUM(F46:J46)</f>
        <v>623</v>
      </c>
      <c r="E46" s="61">
        <f>SUM(K46:O46)</f>
        <v>702</v>
      </c>
      <c r="F46" s="62">
        <v>79</v>
      </c>
      <c r="G46" s="47">
        <v>100</v>
      </c>
      <c r="H46" s="47">
        <v>154</v>
      </c>
      <c r="I46" s="47">
        <v>131</v>
      </c>
      <c r="J46" s="47">
        <v>159</v>
      </c>
      <c r="K46" s="47">
        <v>134</v>
      </c>
      <c r="L46" s="47">
        <v>165</v>
      </c>
      <c r="M46" s="47">
        <v>148</v>
      </c>
      <c r="N46" s="47">
        <v>120</v>
      </c>
      <c r="O46" s="48">
        <v>135</v>
      </c>
    </row>
    <row r="47" spans="2:15" x14ac:dyDescent="0.25">
      <c r="B47" s="58" t="s">
        <v>37</v>
      </c>
      <c r="C47" s="61">
        <f>SUM(F47:O47)</f>
        <v>2540</v>
      </c>
      <c r="D47" s="45">
        <f>SUM(F47:J47)</f>
        <v>1214</v>
      </c>
      <c r="E47" s="61">
        <f>SUM(K47:O47)</f>
        <v>1326</v>
      </c>
      <c r="F47" s="62">
        <v>239</v>
      </c>
      <c r="G47" s="47">
        <v>209</v>
      </c>
      <c r="H47" s="47">
        <v>269</v>
      </c>
      <c r="I47" s="47">
        <v>222</v>
      </c>
      <c r="J47" s="47">
        <v>275</v>
      </c>
      <c r="K47" s="47">
        <v>258</v>
      </c>
      <c r="L47" s="47">
        <v>227</v>
      </c>
      <c r="M47" s="47">
        <v>270</v>
      </c>
      <c r="N47" s="47">
        <v>263</v>
      </c>
      <c r="O47" s="48">
        <v>308</v>
      </c>
    </row>
    <row r="48" spans="2:15" x14ac:dyDescent="0.25">
      <c r="B48" s="58" t="s">
        <v>38</v>
      </c>
      <c r="C48" s="61">
        <f>SUM(F48:O48)</f>
        <v>5528</v>
      </c>
      <c r="D48" s="45">
        <f>SUM(F48:J48)</f>
        <v>2895</v>
      </c>
      <c r="E48" s="61">
        <f>SUM(K48:O48)</f>
        <v>2633</v>
      </c>
      <c r="F48" s="62">
        <v>594</v>
      </c>
      <c r="G48" s="47">
        <v>638</v>
      </c>
      <c r="H48" s="47">
        <v>589</v>
      </c>
      <c r="I48" s="47">
        <v>604</v>
      </c>
      <c r="J48" s="47">
        <v>470</v>
      </c>
      <c r="K48" s="47">
        <v>570</v>
      </c>
      <c r="L48" s="47">
        <v>480</v>
      </c>
      <c r="M48" s="47">
        <v>528</v>
      </c>
      <c r="N48" s="47">
        <v>423</v>
      </c>
      <c r="O48" s="48">
        <v>632</v>
      </c>
    </row>
    <row r="49" spans="2:15" x14ac:dyDescent="0.25">
      <c r="B49" s="58"/>
      <c r="C49" s="28"/>
      <c r="D49" s="45"/>
      <c r="E49" s="28"/>
      <c r="F49" s="62"/>
      <c r="G49" s="47"/>
      <c r="H49" s="47"/>
      <c r="I49" s="47"/>
      <c r="J49" s="47"/>
      <c r="K49" s="47"/>
      <c r="L49" s="47"/>
      <c r="M49" s="47"/>
      <c r="N49" s="47"/>
      <c r="O49" s="48"/>
    </row>
    <row r="50" spans="2:15" x14ac:dyDescent="0.25">
      <c r="B50" s="58" t="s">
        <v>39</v>
      </c>
      <c r="C50" s="61">
        <f t="shared" ref="C50:C55" si="16">SUM(F50:O50)</f>
        <v>15440</v>
      </c>
      <c r="D50" s="45">
        <f t="shared" ref="D50:D55" si="17">SUM(F50:J50)</f>
        <v>8023</v>
      </c>
      <c r="E50" s="61">
        <f t="shared" ref="E50:E55" si="18">SUM(K50:O50)</f>
        <v>7417</v>
      </c>
      <c r="F50" s="62">
        <v>1687</v>
      </c>
      <c r="G50" s="47">
        <v>1755</v>
      </c>
      <c r="H50" s="47">
        <v>1468</v>
      </c>
      <c r="I50" s="47">
        <v>1568</v>
      </c>
      <c r="J50" s="47">
        <v>1545</v>
      </c>
      <c r="K50" s="47">
        <v>1631</v>
      </c>
      <c r="L50" s="47">
        <v>1464</v>
      </c>
      <c r="M50" s="47">
        <v>1475</v>
      </c>
      <c r="N50" s="47">
        <v>1386</v>
      </c>
      <c r="O50" s="48">
        <v>1461</v>
      </c>
    </row>
    <row r="51" spans="2:15" x14ac:dyDescent="0.25">
      <c r="B51" s="58" t="s">
        <v>40</v>
      </c>
      <c r="C51" s="61">
        <f t="shared" si="16"/>
        <v>1779</v>
      </c>
      <c r="D51" s="45">
        <f t="shared" si="17"/>
        <v>827</v>
      </c>
      <c r="E51" s="61">
        <f t="shared" si="18"/>
        <v>952</v>
      </c>
      <c r="F51" s="62">
        <v>181</v>
      </c>
      <c r="G51" s="47">
        <v>159</v>
      </c>
      <c r="H51" s="47">
        <v>167</v>
      </c>
      <c r="I51" s="47">
        <v>173</v>
      </c>
      <c r="J51" s="47">
        <v>147</v>
      </c>
      <c r="K51" s="47">
        <v>166</v>
      </c>
      <c r="L51" s="47">
        <v>217</v>
      </c>
      <c r="M51" s="47">
        <v>222</v>
      </c>
      <c r="N51" s="47">
        <v>173</v>
      </c>
      <c r="O51" s="48">
        <v>174</v>
      </c>
    </row>
    <row r="52" spans="2:15" x14ac:dyDescent="0.25">
      <c r="B52" s="58" t="s">
        <v>41</v>
      </c>
      <c r="C52" s="61">
        <f t="shared" si="16"/>
        <v>6480</v>
      </c>
      <c r="D52" s="45">
        <f t="shared" si="17"/>
        <v>3295</v>
      </c>
      <c r="E52" s="61">
        <f t="shared" si="18"/>
        <v>3185</v>
      </c>
      <c r="F52" s="62">
        <v>697</v>
      </c>
      <c r="G52" s="47">
        <v>825</v>
      </c>
      <c r="H52" s="47">
        <v>541</v>
      </c>
      <c r="I52" s="47">
        <v>623</v>
      </c>
      <c r="J52" s="47">
        <v>609</v>
      </c>
      <c r="K52" s="47">
        <v>673</v>
      </c>
      <c r="L52" s="47">
        <v>570</v>
      </c>
      <c r="M52" s="47">
        <v>643</v>
      </c>
      <c r="N52" s="47">
        <v>622</v>
      </c>
      <c r="O52" s="48">
        <v>677</v>
      </c>
    </row>
    <row r="53" spans="2:15" x14ac:dyDescent="0.25">
      <c r="B53" s="58" t="s">
        <v>42</v>
      </c>
      <c r="C53" s="61">
        <f t="shared" si="16"/>
        <v>1125</v>
      </c>
      <c r="D53" s="45">
        <f t="shared" si="17"/>
        <v>526</v>
      </c>
      <c r="E53" s="61">
        <f t="shared" si="18"/>
        <v>599</v>
      </c>
      <c r="F53" s="62">
        <v>106</v>
      </c>
      <c r="G53" s="47">
        <v>113</v>
      </c>
      <c r="H53" s="47">
        <v>106</v>
      </c>
      <c r="I53" s="47">
        <v>99</v>
      </c>
      <c r="J53" s="47">
        <v>102</v>
      </c>
      <c r="K53" s="47">
        <v>91</v>
      </c>
      <c r="L53" s="47">
        <v>127</v>
      </c>
      <c r="M53" s="47">
        <v>100</v>
      </c>
      <c r="N53" s="47">
        <v>123</v>
      </c>
      <c r="O53" s="48">
        <v>158</v>
      </c>
    </row>
    <row r="54" spans="2:15" x14ac:dyDescent="0.25">
      <c r="B54" s="58" t="s">
        <v>43</v>
      </c>
      <c r="C54" s="61">
        <f t="shared" si="16"/>
        <v>3502</v>
      </c>
      <c r="D54" s="45">
        <f t="shared" si="17"/>
        <v>1955</v>
      </c>
      <c r="E54" s="61">
        <f t="shared" si="18"/>
        <v>1547</v>
      </c>
      <c r="F54" s="62">
        <v>413</v>
      </c>
      <c r="G54" s="47">
        <v>349</v>
      </c>
      <c r="H54" s="47">
        <v>388</v>
      </c>
      <c r="I54" s="47">
        <v>371</v>
      </c>
      <c r="J54" s="47">
        <v>434</v>
      </c>
      <c r="K54" s="47">
        <v>457</v>
      </c>
      <c r="L54" s="47">
        <v>306</v>
      </c>
      <c r="M54" s="47">
        <v>279</v>
      </c>
      <c r="N54" s="47">
        <v>298</v>
      </c>
      <c r="O54" s="48">
        <v>207</v>
      </c>
    </row>
    <row r="55" spans="2:15" x14ac:dyDescent="0.25">
      <c r="B55" s="58" t="s">
        <v>44</v>
      </c>
      <c r="C55" s="61">
        <f t="shared" si="16"/>
        <v>2554</v>
      </c>
      <c r="D55" s="45">
        <f t="shared" si="17"/>
        <v>1420</v>
      </c>
      <c r="E55" s="61">
        <f t="shared" si="18"/>
        <v>1134</v>
      </c>
      <c r="F55" s="62">
        <v>290</v>
      </c>
      <c r="G55" s="47">
        <v>309</v>
      </c>
      <c r="H55" s="47">
        <v>266</v>
      </c>
      <c r="I55" s="47">
        <v>302</v>
      </c>
      <c r="J55" s="47">
        <v>253</v>
      </c>
      <c r="K55" s="47">
        <v>244</v>
      </c>
      <c r="L55" s="47">
        <v>244</v>
      </c>
      <c r="M55" s="47">
        <v>231</v>
      </c>
      <c r="N55" s="47">
        <v>170</v>
      </c>
      <c r="O55" s="48">
        <v>245</v>
      </c>
    </row>
    <row r="56" spans="2:15" x14ac:dyDescent="0.25">
      <c r="B56" s="58"/>
      <c r="C56" s="28"/>
      <c r="D56" s="45"/>
      <c r="E56" s="28"/>
      <c r="F56" s="62"/>
      <c r="G56" s="47"/>
      <c r="H56" s="47"/>
      <c r="I56" s="47"/>
      <c r="J56" s="47"/>
      <c r="K56" s="47"/>
      <c r="L56" s="47"/>
      <c r="M56" s="47"/>
      <c r="N56" s="47"/>
      <c r="O56" s="48"/>
    </row>
    <row r="57" spans="2:15" x14ac:dyDescent="0.25">
      <c r="B57" s="58" t="s">
        <v>45</v>
      </c>
      <c r="C57" s="61">
        <f>SUM(F57:O57)</f>
        <v>11418</v>
      </c>
      <c r="D57" s="45">
        <f>SUM(F57:J57)</f>
        <v>5509</v>
      </c>
      <c r="E57" s="61">
        <f>SUM(K57:O57)</f>
        <v>5909</v>
      </c>
      <c r="F57" s="62">
        <v>1054</v>
      </c>
      <c r="G57" s="47">
        <v>1092</v>
      </c>
      <c r="H57" s="47">
        <v>1024</v>
      </c>
      <c r="I57" s="47">
        <v>1136</v>
      </c>
      <c r="J57" s="47">
        <v>1203</v>
      </c>
      <c r="K57" s="47">
        <v>1260</v>
      </c>
      <c r="L57" s="47">
        <v>1053</v>
      </c>
      <c r="M57" s="47">
        <v>1227</v>
      </c>
      <c r="N57" s="47">
        <v>1061</v>
      </c>
      <c r="O57" s="48">
        <v>1308</v>
      </c>
    </row>
    <row r="58" spans="2:15" x14ac:dyDescent="0.25">
      <c r="B58" s="58" t="s">
        <v>46</v>
      </c>
      <c r="C58" s="61">
        <f>SUM(F58:O58)</f>
        <v>1101</v>
      </c>
      <c r="D58" s="45">
        <f>SUM(F58:J58)</f>
        <v>499</v>
      </c>
      <c r="E58" s="61">
        <f>SUM(K58:O58)</f>
        <v>602</v>
      </c>
      <c r="F58" s="62">
        <v>94</v>
      </c>
      <c r="G58" s="47">
        <v>92</v>
      </c>
      <c r="H58" s="47">
        <v>100</v>
      </c>
      <c r="I58" s="47">
        <v>82</v>
      </c>
      <c r="J58" s="47">
        <v>131</v>
      </c>
      <c r="K58" s="47">
        <v>114</v>
      </c>
      <c r="L58" s="47">
        <v>116</v>
      </c>
      <c r="M58" s="47">
        <v>119</v>
      </c>
      <c r="N58" s="47">
        <v>111</v>
      </c>
      <c r="O58" s="48">
        <v>142</v>
      </c>
    </row>
    <row r="59" spans="2:15" x14ac:dyDescent="0.25">
      <c r="B59" s="58" t="s">
        <v>47</v>
      </c>
      <c r="C59" s="61">
        <f>SUM(F59:O59)</f>
        <v>771</v>
      </c>
      <c r="D59" s="45">
        <f>SUM(F59:J59)</f>
        <v>341</v>
      </c>
      <c r="E59" s="61">
        <f>SUM(K59:O59)</f>
        <v>430</v>
      </c>
      <c r="F59" s="62">
        <v>66</v>
      </c>
      <c r="G59" s="47">
        <v>56</v>
      </c>
      <c r="H59" s="47">
        <v>71</v>
      </c>
      <c r="I59" s="47">
        <v>73</v>
      </c>
      <c r="J59" s="47">
        <v>75</v>
      </c>
      <c r="K59" s="47">
        <v>70</v>
      </c>
      <c r="L59" s="47">
        <v>61</v>
      </c>
      <c r="M59" s="47">
        <v>82</v>
      </c>
      <c r="N59" s="47">
        <v>87</v>
      </c>
      <c r="O59" s="48">
        <v>130</v>
      </c>
    </row>
    <row r="60" spans="2:15" x14ac:dyDescent="0.25">
      <c r="B60" s="58" t="s">
        <v>48</v>
      </c>
      <c r="C60" s="61">
        <f>SUM(F60:O60)</f>
        <v>4207</v>
      </c>
      <c r="D60" s="45">
        <f>SUM(F60:J60)</f>
        <v>1892</v>
      </c>
      <c r="E60" s="61">
        <f>SUM(K60:O60)</f>
        <v>2315</v>
      </c>
      <c r="F60" s="62">
        <v>389</v>
      </c>
      <c r="G60" s="47">
        <v>413</v>
      </c>
      <c r="H60" s="47">
        <v>329</v>
      </c>
      <c r="I60" s="47">
        <v>379</v>
      </c>
      <c r="J60" s="47">
        <v>382</v>
      </c>
      <c r="K60" s="47">
        <v>475</v>
      </c>
      <c r="L60" s="47">
        <v>423</v>
      </c>
      <c r="M60" s="47">
        <v>462</v>
      </c>
      <c r="N60" s="47">
        <v>436</v>
      </c>
      <c r="O60" s="48">
        <v>519</v>
      </c>
    </row>
    <row r="61" spans="2:15" x14ac:dyDescent="0.25">
      <c r="B61" s="58" t="s">
        <v>49</v>
      </c>
      <c r="C61" s="61">
        <f>SUM(F61:O61)</f>
        <v>5339</v>
      </c>
      <c r="D61" s="45">
        <f>SUM(F61:J61)</f>
        <v>2777</v>
      </c>
      <c r="E61" s="61">
        <f>SUM(K61:O61)</f>
        <v>2562</v>
      </c>
      <c r="F61" s="62">
        <v>505</v>
      </c>
      <c r="G61" s="47">
        <v>531</v>
      </c>
      <c r="H61" s="47">
        <v>524</v>
      </c>
      <c r="I61" s="47">
        <v>602</v>
      </c>
      <c r="J61" s="47">
        <v>615</v>
      </c>
      <c r="K61" s="47">
        <v>601</v>
      </c>
      <c r="L61" s="47">
        <v>453</v>
      </c>
      <c r="M61" s="47">
        <v>564</v>
      </c>
      <c r="N61" s="47">
        <v>427</v>
      </c>
      <c r="O61" s="48">
        <v>517</v>
      </c>
    </row>
    <row r="62" spans="2:15" ht="15.75" thickBot="1" x14ac:dyDescent="0.3">
      <c r="B62" s="63"/>
      <c r="C62" s="64"/>
      <c r="D62" s="65"/>
      <c r="E62" s="64"/>
      <c r="F62" s="66"/>
      <c r="G62" s="67"/>
      <c r="H62" s="67"/>
      <c r="I62" s="67"/>
      <c r="J62" s="67"/>
      <c r="K62" s="67"/>
      <c r="L62" s="67"/>
      <c r="M62" s="67"/>
      <c r="N62" s="67"/>
      <c r="O62" s="68"/>
    </row>
    <row r="63" spans="2:15" ht="15.75" thickTop="1" x14ac:dyDescent="0.25">
      <c r="B63" s="69"/>
      <c r="D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2:15" x14ac:dyDescent="0.25">
      <c r="B64" s="70" t="s">
        <v>50</v>
      </c>
      <c r="D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2:15" x14ac:dyDescent="0.25">
      <c r="B65" s="70" t="s">
        <v>51</v>
      </c>
      <c r="D65" s="71"/>
      <c r="F65" s="71"/>
      <c r="G65" s="71"/>
      <c r="H65" s="71"/>
      <c r="I65" s="71"/>
      <c r="J65" s="71"/>
      <c r="K65" s="71"/>
      <c r="L65" s="71"/>
      <c r="M65" s="71"/>
      <c r="N65" s="71"/>
      <c r="O65" s="71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3C7A5F9-00AE-47E7-AC5A-36563FF2BB9F}"/>
</file>

<file path=customXml/itemProps2.xml><?xml version="1.0" encoding="utf-8"?>
<ds:datastoreItem xmlns:ds="http://schemas.openxmlformats.org/officeDocument/2006/customXml" ds:itemID="{0CC65744-3B71-428D-B468-0E554A0544B0}"/>
</file>

<file path=customXml/itemProps3.xml><?xml version="1.0" encoding="utf-8"?>
<ds:datastoreItem xmlns:ds="http://schemas.openxmlformats.org/officeDocument/2006/customXml" ds:itemID="{EEBF3828-ABFE-4CAE-83C7-D10ABE2874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2c2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Maryland, Jurisdiction and County Groups, Structure type, 1990-1999, Single Family</dc:title>
  <dc:creator/>
  <cp:lastModifiedBy/>
  <dcterms:created xsi:type="dcterms:W3CDTF">2017-05-12T15:00:50Z</dcterms:created>
  <dcterms:modified xsi:type="dcterms:W3CDTF">2017-05-12T15:01:00Z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