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10_ncr:100000_{E5BB8A68-0257-4EDF-AEB6-87F62077DD58}" xr6:coauthVersionLast="31" xr6:coauthVersionMax="31" xr10:uidLastSave="{00000000-0000-0000-0000-000000000000}"/>
  <bookViews>
    <workbookView xWindow="0" yWindow="0" windowWidth="28635" windowHeight="11250" xr2:uid="{E7605C44-3A98-4AEC-9FEF-DEFA635A01A4}"/>
  </bookViews>
  <sheets>
    <sheet name="Table 2A.1" sheetId="1" r:id="rId1"/>
    <sheet name="Sheet2" sheetId="2" r:id="rId2"/>
    <sheet name="Sheet3" sheetId="3" r:id="rId3"/>
  </sheets>
  <definedNames>
    <definedName name="_xlnm.Print_Area" localSheetId="0">'Table 2A.1'!$B$2:$AB$65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Q62" i="1"/>
  <c r="P62" i="1"/>
  <c r="F62" i="1"/>
  <c r="D62" i="1" s="1"/>
  <c r="C62" i="1" s="1"/>
  <c r="E62" i="1"/>
  <c r="R61" i="1"/>
  <c r="Q61" i="1"/>
  <c r="P61" i="1"/>
  <c r="F61" i="1"/>
  <c r="D61" i="1" s="1"/>
  <c r="C61" i="1" s="1"/>
  <c r="E61" i="1"/>
  <c r="R60" i="1"/>
  <c r="Q60" i="1"/>
  <c r="P60" i="1"/>
  <c r="F60" i="1"/>
  <c r="E60" i="1"/>
  <c r="D60" i="1"/>
  <c r="C60" i="1" s="1"/>
  <c r="R59" i="1"/>
  <c r="Q59" i="1"/>
  <c r="P59" i="1"/>
  <c r="P24" i="1" s="1"/>
  <c r="F59" i="1"/>
  <c r="D59" i="1" s="1"/>
  <c r="C59" i="1" s="1"/>
  <c r="E59" i="1"/>
  <c r="R58" i="1"/>
  <c r="Q58" i="1"/>
  <c r="P58" i="1"/>
  <c r="M58" i="1"/>
  <c r="L58" i="1"/>
  <c r="K58" i="1"/>
  <c r="F58" i="1" s="1"/>
  <c r="D58" i="1" s="1"/>
  <c r="C58" i="1" s="1"/>
  <c r="J58" i="1"/>
  <c r="E58" i="1" s="1"/>
  <c r="I58" i="1"/>
  <c r="R56" i="1"/>
  <c r="Q56" i="1"/>
  <c r="Q24" i="1" s="1"/>
  <c r="P56" i="1"/>
  <c r="F56" i="1"/>
  <c r="D56" i="1" s="1"/>
  <c r="C56" i="1" s="1"/>
  <c r="E56" i="1"/>
  <c r="R55" i="1"/>
  <c r="Q55" i="1"/>
  <c r="P55" i="1"/>
  <c r="F55" i="1"/>
  <c r="D55" i="1" s="1"/>
  <c r="C55" i="1" s="1"/>
  <c r="E55" i="1"/>
  <c r="R54" i="1"/>
  <c r="Q54" i="1"/>
  <c r="P54" i="1"/>
  <c r="F54" i="1"/>
  <c r="E54" i="1"/>
  <c r="D54" i="1"/>
  <c r="C54" i="1" s="1"/>
  <c r="R53" i="1"/>
  <c r="Q53" i="1"/>
  <c r="P53" i="1"/>
  <c r="F53" i="1"/>
  <c r="D53" i="1" s="1"/>
  <c r="C53" i="1" s="1"/>
  <c r="E53" i="1"/>
  <c r="R52" i="1"/>
  <c r="Q52" i="1"/>
  <c r="P52" i="1"/>
  <c r="F52" i="1"/>
  <c r="D52" i="1" s="1"/>
  <c r="C52" i="1" s="1"/>
  <c r="E52" i="1"/>
  <c r="R51" i="1"/>
  <c r="Q51" i="1"/>
  <c r="P51" i="1"/>
  <c r="M51" i="1"/>
  <c r="L51" i="1"/>
  <c r="K51" i="1"/>
  <c r="F51" i="1" s="1"/>
  <c r="J51" i="1"/>
  <c r="E51" i="1" s="1"/>
  <c r="I51" i="1"/>
  <c r="R49" i="1"/>
  <c r="Q49" i="1"/>
  <c r="Q15" i="1" s="1"/>
  <c r="P49" i="1"/>
  <c r="F49" i="1"/>
  <c r="D49" i="1" s="1"/>
  <c r="C49" i="1" s="1"/>
  <c r="E49" i="1"/>
  <c r="R48" i="1"/>
  <c r="Q48" i="1"/>
  <c r="P48" i="1"/>
  <c r="P18" i="1" s="1"/>
  <c r="F48" i="1"/>
  <c r="F25" i="1" s="1"/>
  <c r="D25" i="1" s="1"/>
  <c r="E48" i="1"/>
  <c r="D48" i="1"/>
  <c r="C48" i="1" s="1"/>
  <c r="R47" i="1"/>
  <c r="Q47" i="1"/>
  <c r="P47" i="1"/>
  <c r="F47" i="1"/>
  <c r="D47" i="1" s="1"/>
  <c r="C47" i="1" s="1"/>
  <c r="E47" i="1"/>
  <c r="R46" i="1"/>
  <c r="Q46" i="1"/>
  <c r="P46" i="1"/>
  <c r="M46" i="1"/>
  <c r="L46" i="1"/>
  <c r="K46" i="1"/>
  <c r="F46" i="1" s="1"/>
  <c r="J46" i="1"/>
  <c r="E46" i="1" s="1"/>
  <c r="I46" i="1"/>
  <c r="R44" i="1"/>
  <c r="Q44" i="1"/>
  <c r="P44" i="1"/>
  <c r="F44" i="1"/>
  <c r="D44" i="1" s="1"/>
  <c r="C44" i="1" s="1"/>
  <c r="E44" i="1"/>
  <c r="R43" i="1"/>
  <c r="Q43" i="1"/>
  <c r="P43" i="1"/>
  <c r="F43" i="1"/>
  <c r="D43" i="1" s="1"/>
  <c r="C43" i="1" s="1"/>
  <c r="E43" i="1"/>
  <c r="R42" i="1"/>
  <c r="Q42" i="1"/>
  <c r="P42" i="1"/>
  <c r="F42" i="1"/>
  <c r="E42" i="1"/>
  <c r="D42" i="1"/>
  <c r="C42" i="1" s="1"/>
  <c r="R41" i="1"/>
  <c r="Q41" i="1"/>
  <c r="P41" i="1"/>
  <c r="M41" i="1"/>
  <c r="L41" i="1"/>
  <c r="K41" i="1"/>
  <c r="F41" i="1" s="1"/>
  <c r="D41" i="1" s="1"/>
  <c r="C41" i="1" s="1"/>
  <c r="J41" i="1"/>
  <c r="E41" i="1" s="1"/>
  <c r="I41" i="1"/>
  <c r="R39" i="1"/>
  <c r="Q39" i="1"/>
  <c r="P39" i="1"/>
  <c r="F39" i="1"/>
  <c r="D39" i="1" s="1"/>
  <c r="C39" i="1" s="1"/>
  <c r="E39" i="1"/>
  <c r="R38" i="1"/>
  <c r="R13" i="1" s="1"/>
  <c r="Q38" i="1"/>
  <c r="P38" i="1"/>
  <c r="F38" i="1"/>
  <c r="D38" i="1" s="1"/>
  <c r="C38" i="1" s="1"/>
  <c r="E38" i="1"/>
  <c r="R37" i="1"/>
  <c r="Q37" i="1"/>
  <c r="P37" i="1"/>
  <c r="F37" i="1"/>
  <c r="D37" i="1" s="1"/>
  <c r="C37" i="1" s="1"/>
  <c r="E37" i="1"/>
  <c r="R36" i="1"/>
  <c r="Q36" i="1"/>
  <c r="P36" i="1"/>
  <c r="M36" i="1"/>
  <c r="L36" i="1"/>
  <c r="K36" i="1"/>
  <c r="F36" i="1" s="1"/>
  <c r="D36" i="1" s="1"/>
  <c r="C36" i="1" s="1"/>
  <c r="J36" i="1"/>
  <c r="I36" i="1"/>
  <c r="E36" i="1"/>
  <c r="R34" i="1"/>
  <c r="Q34" i="1"/>
  <c r="Q17" i="1" s="1"/>
  <c r="Q16" i="1" s="1"/>
  <c r="P34" i="1"/>
  <c r="F34" i="1"/>
  <c r="E34" i="1"/>
  <c r="D34" i="1"/>
  <c r="C34" i="1"/>
  <c r="R33" i="1"/>
  <c r="R22" i="1" s="1"/>
  <c r="Q33" i="1"/>
  <c r="P33" i="1"/>
  <c r="F33" i="1"/>
  <c r="D33" i="1" s="1"/>
  <c r="C33" i="1" s="1"/>
  <c r="E33" i="1"/>
  <c r="R32" i="1"/>
  <c r="R14" i="1" s="1"/>
  <c r="Q32" i="1"/>
  <c r="P32" i="1"/>
  <c r="F32" i="1"/>
  <c r="F14" i="1" s="1"/>
  <c r="D14" i="1" s="1"/>
  <c r="E32" i="1"/>
  <c r="R31" i="1"/>
  <c r="R23" i="1" s="1"/>
  <c r="Q31" i="1"/>
  <c r="Q23" i="1" s="1"/>
  <c r="P31" i="1"/>
  <c r="P23" i="1" s="1"/>
  <c r="F31" i="1"/>
  <c r="D31" i="1" s="1"/>
  <c r="C31" i="1" s="1"/>
  <c r="E31" i="1"/>
  <c r="R30" i="1"/>
  <c r="Q30" i="1"/>
  <c r="Q22" i="1" s="1"/>
  <c r="Q21" i="1" s="1"/>
  <c r="Q20" i="1" s="1"/>
  <c r="P30" i="1"/>
  <c r="P22" i="1" s="1"/>
  <c r="P21" i="1" s="1"/>
  <c r="P20" i="1" s="1"/>
  <c r="F30" i="1"/>
  <c r="E30" i="1"/>
  <c r="D30" i="1"/>
  <c r="C30" i="1" s="1"/>
  <c r="R29" i="1"/>
  <c r="Q29" i="1"/>
  <c r="P29" i="1"/>
  <c r="F29" i="1"/>
  <c r="D29" i="1" s="1"/>
  <c r="C29" i="1" s="1"/>
  <c r="E29" i="1"/>
  <c r="R28" i="1"/>
  <c r="Q28" i="1"/>
  <c r="P28" i="1"/>
  <c r="M28" i="1"/>
  <c r="L28" i="1"/>
  <c r="K28" i="1"/>
  <c r="F28" i="1" s="1"/>
  <c r="J28" i="1"/>
  <c r="E28" i="1" s="1"/>
  <c r="I28" i="1"/>
  <c r="AB25" i="1"/>
  <c r="AA25" i="1"/>
  <c r="Z25" i="1"/>
  <c r="Y25" i="1"/>
  <c r="X25" i="1"/>
  <c r="W25" i="1"/>
  <c r="V25" i="1"/>
  <c r="U25" i="1"/>
  <c r="T25" i="1"/>
  <c r="S25" i="1"/>
  <c r="R25" i="1"/>
  <c r="Q25" i="1"/>
  <c r="O25" i="1"/>
  <c r="N25" i="1"/>
  <c r="M25" i="1"/>
  <c r="L25" i="1"/>
  <c r="K25" i="1"/>
  <c r="J25" i="1"/>
  <c r="E25" i="1" s="1"/>
  <c r="I25" i="1"/>
  <c r="H25" i="1"/>
  <c r="AB24" i="1"/>
  <c r="AA24" i="1"/>
  <c r="Z24" i="1"/>
  <c r="Z20" i="1" s="1"/>
  <c r="Y24" i="1"/>
  <c r="X24" i="1"/>
  <c r="W24" i="1"/>
  <c r="V24" i="1"/>
  <c r="U24" i="1"/>
  <c r="T24" i="1"/>
  <c r="S24" i="1"/>
  <c r="R24" i="1"/>
  <c r="O24" i="1"/>
  <c r="N24" i="1"/>
  <c r="M24" i="1"/>
  <c r="L24" i="1"/>
  <c r="K24" i="1"/>
  <c r="J24" i="1"/>
  <c r="J20" i="1" s="1"/>
  <c r="E20" i="1" s="1"/>
  <c r="I24" i="1"/>
  <c r="H24" i="1"/>
  <c r="AB23" i="1"/>
  <c r="AA23" i="1"/>
  <c r="AA21" i="1" s="1"/>
  <c r="AA20" i="1" s="1"/>
  <c r="Z23" i="1"/>
  <c r="Y23" i="1"/>
  <c r="X23" i="1"/>
  <c r="W23" i="1"/>
  <c r="V23" i="1"/>
  <c r="U23" i="1"/>
  <c r="T23" i="1"/>
  <c r="S23" i="1"/>
  <c r="S21" i="1" s="1"/>
  <c r="S20" i="1" s="1"/>
  <c r="O23" i="1"/>
  <c r="N23" i="1"/>
  <c r="M23" i="1"/>
  <c r="L23" i="1"/>
  <c r="K23" i="1"/>
  <c r="K21" i="1" s="1"/>
  <c r="K20" i="1" s="1"/>
  <c r="J23" i="1"/>
  <c r="I23" i="1"/>
  <c r="H23" i="1"/>
  <c r="E23" i="1"/>
  <c r="AB22" i="1"/>
  <c r="AB21" i="1" s="1"/>
  <c r="AB20" i="1" s="1"/>
  <c r="AA22" i="1"/>
  <c r="Z22" i="1"/>
  <c r="Y22" i="1"/>
  <c r="X22" i="1"/>
  <c r="W22" i="1"/>
  <c r="W21" i="1" s="1"/>
  <c r="W20" i="1" s="1"/>
  <c r="V22" i="1"/>
  <c r="V21" i="1" s="1"/>
  <c r="V20" i="1" s="1"/>
  <c r="U22" i="1"/>
  <c r="T22" i="1"/>
  <c r="T21" i="1" s="1"/>
  <c r="T20" i="1" s="1"/>
  <c r="S22" i="1"/>
  <c r="O22" i="1"/>
  <c r="O21" i="1" s="1"/>
  <c r="O20" i="1" s="1"/>
  <c r="N22" i="1"/>
  <c r="N21" i="1" s="1"/>
  <c r="N20" i="1" s="1"/>
  <c r="M22" i="1"/>
  <c r="L22" i="1"/>
  <c r="L21" i="1" s="1"/>
  <c r="L20" i="1" s="1"/>
  <c r="K22" i="1"/>
  <c r="J22" i="1"/>
  <c r="I22" i="1"/>
  <c r="H22" i="1"/>
  <c r="F22" i="1"/>
  <c r="E22" i="1"/>
  <c r="Z21" i="1"/>
  <c r="Y21" i="1"/>
  <c r="X21" i="1"/>
  <c r="X20" i="1" s="1"/>
  <c r="U21" i="1"/>
  <c r="U20" i="1" s="1"/>
  <c r="M21" i="1"/>
  <c r="M20" i="1" s="1"/>
  <c r="J21" i="1"/>
  <c r="I21" i="1"/>
  <c r="E21" i="1" s="1"/>
  <c r="H21" i="1"/>
  <c r="H20" i="1" s="1"/>
  <c r="Y20" i="1"/>
  <c r="I20" i="1"/>
  <c r="AB18" i="1"/>
  <c r="AA18" i="1"/>
  <c r="Z18" i="1"/>
  <c r="Y18" i="1"/>
  <c r="X18" i="1"/>
  <c r="W18" i="1"/>
  <c r="W16" i="1" s="1"/>
  <c r="V18" i="1"/>
  <c r="U18" i="1"/>
  <c r="T18" i="1"/>
  <c r="S18" i="1"/>
  <c r="R18" i="1"/>
  <c r="Q18" i="1"/>
  <c r="O18" i="1"/>
  <c r="O16" i="1" s="1"/>
  <c r="N18" i="1"/>
  <c r="M18" i="1"/>
  <c r="L18" i="1"/>
  <c r="K18" i="1"/>
  <c r="J18" i="1"/>
  <c r="E18" i="1" s="1"/>
  <c r="I18" i="1"/>
  <c r="H18" i="1"/>
  <c r="F18" i="1"/>
  <c r="D18" i="1" s="1"/>
  <c r="C18" i="1" s="1"/>
  <c r="AB17" i="1"/>
  <c r="AA17" i="1"/>
  <c r="AA16" i="1" s="1"/>
  <c r="Z17" i="1"/>
  <c r="Z16" i="1" s="1"/>
  <c r="Y17" i="1"/>
  <c r="X17" i="1"/>
  <c r="X16" i="1" s="1"/>
  <c r="W17" i="1"/>
  <c r="V17" i="1"/>
  <c r="U17" i="1"/>
  <c r="T17" i="1"/>
  <c r="S17" i="1"/>
  <c r="S16" i="1" s="1"/>
  <c r="R17" i="1"/>
  <c r="R16" i="1" s="1"/>
  <c r="P17" i="1"/>
  <c r="P16" i="1" s="1"/>
  <c r="O17" i="1"/>
  <c r="N17" i="1"/>
  <c r="M17" i="1"/>
  <c r="L17" i="1"/>
  <c r="K17" i="1"/>
  <c r="K16" i="1" s="1"/>
  <c r="J17" i="1"/>
  <c r="J16" i="1" s="1"/>
  <c r="I17" i="1"/>
  <c r="H17" i="1"/>
  <c r="H16" i="1" s="1"/>
  <c r="F17" i="1"/>
  <c r="AB16" i="1"/>
  <c r="Y16" i="1"/>
  <c r="V16" i="1"/>
  <c r="U16" i="1"/>
  <c r="T16" i="1"/>
  <c r="N16" i="1"/>
  <c r="M16" i="1"/>
  <c r="L16" i="1"/>
  <c r="I16" i="1"/>
  <c r="AB15" i="1"/>
  <c r="AA15" i="1"/>
  <c r="Z15" i="1"/>
  <c r="Z12" i="1" s="1"/>
  <c r="Y15" i="1"/>
  <c r="X15" i="1"/>
  <c r="W15" i="1"/>
  <c r="V15" i="1"/>
  <c r="U15" i="1"/>
  <c r="T15" i="1"/>
  <c r="S15" i="1"/>
  <c r="R15" i="1"/>
  <c r="P15" i="1"/>
  <c r="O15" i="1"/>
  <c r="N15" i="1"/>
  <c r="M15" i="1"/>
  <c r="L15" i="1"/>
  <c r="K15" i="1"/>
  <c r="J15" i="1"/>
  <c r="J12" i="1" s="1"/>
  <c r="I15" i="1"/>
  <c r="H15" i="1"/>
  <c r="AB14" i="1"/>
  <c r="AA14" i="1"/>
  <c r="AA12" i="1" s="1"/>
  <c r="AA10" i="1" s="1"/>
  <c r="Z14" i="1"/>
  <c r="Y14" i="1"/>
  <c r="X14" i="1"/>
  <c r="W14" i="1"/>
  <c r="V14" i="1"/>
  <c r="U14" i="1"/>
  <c r="T14" i="1"/>
  <c r="S14" i="1"/>
  <c r="S12" i="1" s="1"/>
  <c r="S10" i="1" s="1"/>
  <c r="O14" i="1"/>
  <c r="N14" i="1"/>
  <c r="M14" i="1"/>
  <c r="L14" i="1"/>
  <c r="K14" i="1"/>
  <c r="K12" i="1" s="1"/>
  <c r="K10" i="1" s="1"/>
  <c r="J14" i="1"/>
  <c r="I14" i="1"/>
  <c r="H14" i="1"/>
  <c r="E14" i="1"/>
  <c r="AB13" i="1"/>
  <c r="AB12" i="1" s="1"/>
  <c r="AB10" i="1" s="1"/>
  <c r="AA13" i="1"/>
  <c r="Z13" i="1"/>
  <c r="Y13" i="1"/>
  <c r="X13" i="1"/>
  <c r="W13" i="1"/>
  <c r="W12" i="1" s="1"/>
  <c r="W10" i="1" s="1"/>
  <c r="V13" i="1"/>
  <c r="V12" i="1" s="1"/>
  <c r="V10" i="1" s="1"/>
  <c r="U13" i="1"/>
  <c r="T13" i="1"/>
  <c r="T12" i="1" s="1"/>
  <c r="T10" i="1" s="1"/>
  <c r="S13" i="1"/>
  <c r="Q13" i="1"/>
  <c r="O13" i="1"/>
  <c r="O12" i="1" s="1"/>
  <c r="O10" i="1" s="1"/>
  <c r="N13" i="1"/>
  <c r="N12" i="1" s="1"/>
  <c r="N10" i="1" s="1"/>
  <c r="M13" i="1"/>
  <c r="L13" i="1"/>
  <c r="L12" i="1" s="1"/>
  <c r="L10" i="1" s="1"/>
  <c r="K13" i="1"/>
  <c r="J13" i="1"/>
  <c r="I13" i="1"/>
  <c r="H13" i="1"/>
  <c r="F13" i="1"/>
  <c r="E13" i="1"/>
  <c r="Y12" i="1"/>
  <c r="X12" i="1"/>
  <c r="X10" i="1" s="1"/>
  <c r="U12" i="1"/>
  <c r="U10" i="1" s="1"/>
  <c r="M12" i="1"/>
  <c r="M10" i="1" s="1"/>
  <c r="I12" i="1"/>
  <c r="H12" i="1"/>
  <c r="Y10" i="1"/>
  <c r="I10" i="1"/>
  <c r="R21" i="1" l="1"/>
  <c r="R20" i="1" s="1"/>
  <c r="Z10" i="1"/>
  <c r="D28" i="1"/>
  <c r="C28" i="1" s="1"/>
  <c r="E16" i="1"/>
  <c r="H10" i="1"/>
  <c r="E12" i="1"/>
  <c r="J10" i="1"/>
  <c r="R12" i="1"/>
  <c r="R10" i="1" s="1"/>
  <c r="D46" i="1"/>
  <c r="C46" i="1" s="1"/>
  <c r="D51" i="1"/>
  <c r="C51" i="1" s="1"/>
  <c r="E24" i="1"/>
  <c r="E15" i="1"/>
  <c r="P14" i="1"/>
  <c r="C14" i="1" s="1"/>
  <c r="F15" i="1"/>
  <c r="D15" i="1" s="1"/>
  <c r="C15" i="1" s="1"/>
  <c r="F24" i="1"/>
  <c r="F23" i="1"/>
  <c r="D23" i="1" s="1"/>
  <c r="C23" i="1" s="1"/>
  <c r="Q14" i="1"/>
  <c r="Q12" i="1" s="1"/>
  <c r="Q10" i="1" s="1"/>
  <c r="F16" i="1"/>
  <c r="D16" i="1" s="1"/>
  <c r="C16" i="1" s="1"/>
  <c r="E17" i="1"/>
  <c r="D17" i="1" s="1"/>
  <c r="C17" i="1" s="1"/>
  <c r="D32" i="1"/>
  <c r="C32" i="1" s="1"/>
  <c r="P13" i="1"/>
  <c r="P12" i="1" s="1"/>
  <c r="P10" i="1" s="1"/>
  <c r="P25" i="1"/>
  <c r="C25" i="1" s="1"/>
  <c r="D13" i="1"/>
  <c r="C13" i="1" s="1"/>
  <c r="D22" i="1"/>
  <c r="C22" i="1" s="1"/>
  <c r="D24" i="1" l="1"/>
  <c r="C24" i="1" s="1"/>
  <c r="F12" i="1"/>
  <c r="E10" i="1"/>
  <c r="F21" i="1"/>
  <c r="D21" i="1" l="1"/>
  <c r="C21" i="1" s="1"/>
  <c r="F20" i="1"/>
  <c r="D20" i="1" s="1"/>
  <c r="C20" i="1" s="1"/>
  <c r="D12" i="1"/>
  <c r="C12" i="1" s="1"/>
  <c r="F10" i="1"/>
  <c r="D10" i="1" s="1"/>
  <c r="C10" i="1" s="1"/>
</calcChain>
</file>

<file path=xl/sharedStrings.xml><?xml version="1.0" encoding="utf-8"?>
<sst xmlns="http://schemas.openxmlformats.org/spreadsheetml/2006/main" count="61" uniqueCount="61">
  <si>
    <t>Table 2A.1  MARYLAND COUNTY GROUPS AND STATE PLANINING REGIONS NEW HOUSING UNITS AUTHORIZED FOR CONSTRUCTION BY BUILDING PERMITS :  TOTAL HOUSING UNITS 2018 - 2000</t>
  </si>
  <si>
    <t>Historic Units by Structure Type</t>
  </si>
  <si>
    <t>JURISDICTION</t>
  </si>
  <si>
    <t>2018 - 2000</t>
  </si>
  <si>
    <t>2018 - 2010</t>
  </si>
  <si>
    <t>2018 - 2015</t>
  </si>
  <si>
    <t>2014 - 2010</t>
  </si>
  <si>
    <t>2013</t>
  </si>
  <si>
    <t>2009 - 2000</t>
  </si>
  <si>
    <t>2009 - 2005</t>
  </si>
  <si>
    <t>2004 - 2000</t>
  </si>
  <si>
    <t>2009</t>
  </si>
  <si>
    <t>2008</t>
  </si>
  <si>
    <t>2005</t>
  </si>
  <si>
    <t>2003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</si>
  <si>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</si>
  <si>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</si>
  <si>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</si>
  <si>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</si>
  <si>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</si>
  <si>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STATE BALANCE</t>
  </si>
  <si>
    <t xml:space="preserve">     URBAN (Baltimore city)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</si>
  <si>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</si>
  <si>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</si>
  <si>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</si>
  <si>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</si>
  <si>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</si>
  <si>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</si>
  <si>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</si>
  <si>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</si>
  <si>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ANNE ARUNDEL</t>
  </si>
  <si>
    <t>BALTIMORE COUNTY</t>
  </si>
  <si>
    <t>CARROLL</t>
  </si>
  <si>
    <t>HARFORD</t>
  </si>
  <si>
    <t>HOWARD</t>
  </si>
  <si>
    <t>BALTIMORE CITY</t>
  </si>
  <si>
    <t>SUBURBAN WASHINGTON</t>
  </si>
  <si>
    <t>FREDERICK</t>
  </si>
  <si>
    <t>MONTGOMERY</t>
  </si>
  <si>
    <t>PRINCE GEORGE'S</t>
  </si>
  <si>
    <t>SOUTHERN MARYLAND</t>
  </si>
  <si>
    <t>CALVERT</t>
  </si>
  <si>
    <t>CHARLES</t>
  </si>
  <si>
    <t>ST. MARY'S</t>
  </si>
  <si>
    <t>WESTERN MARYLAND</t>
  </si>
  <si>
    <t>ALLEGANY</t>
  </si>
  <si>
    <t>GARRETT</t>
  </si>
  <si>
    <t>WASHINGTON</t>
  </si>
  <si>
    <t>UPPER EASTERN SHORE</t>
  </si>
  <si>
    <t>CAROLINE</t>
  </si>
  <si>
    <t>CECIL</t>
  </si>
  <si>
    <t>KENT</t>
  </si>
  <si>
    <t>QUEEN ANNE'S</t>
  </si>
  <si>
    <t>TALBOT</t>
  </si>
  <si>
    <t>LOWER EASTERN SHORE</t>
  </si>
  <si>
    <t>DORCHESTER</t>
  </si>
  <si>
    <t>SOMERSET</t>
  </si>
  <si>
    <t>WICOMICO</t>
  </si>
  <si>
    <t>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</si>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</sst>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3" fontId="1" fillId="0" borderId="0" xfId="0" applyNumberFormat="1" applyFont="1" applyBorder="1"/>
    <xf numFmtId="0" fontId="2" fillId="0" borderId="0" xfId="0" applyFont="1"/>
    <xf numFmtId="3" fontId="2" fillId="0" borderId="0" xfId="0" applyNumberFormat="1" applyFont="1" applyBorder="1"/>
    <xf numFmtId="3" fontId="2" fillId="0" borderId="1" xfId="0" applyNumberFormat="1" applyFont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3" fontId="2" fillId="0" borderId="3" xfId="0" applyNumberFormat="1" applyFont="1" applyFill="1" applyBorder="1"/>
    <xf numFmtId="3" fontId="2" fillId="0" borderId="7" xfId="0" applyNumberFormat="1" applyFont="1" applyFill="1" applyBorder="1"/>
    <xf numFmtId="3" fontId="2" fillId="0" borderId="4" xfId="0" applyNumberFormat="1" applyFont="1" applyFill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25" xfId="0" applyNumberFormat="1" applyFont="1" applyFill="1" applyBorder="1"/>
    <xf numFmtId="3" fontId="3" fillId="0" borderId="0" xfId="0" applyNumberFormat="1" applyFont="1" applyFill="1" applyBorder="1"/>
    <xf numFmtId="3" fontId="3" fillId="0" borderId="26" xfId="0" applyNumberFormat="1" applyFont="1" applyFill="1" applyBorder="1"/>
    <xf numFmtId="3" fontId="3" fillId="0" borderId="27" xfId="0" applyNumberFormat="1" applyFont="1" applyFill="1" applyBorder="1"/>
    <xf numFmtId="3" fontId="3" fillId="0" borderId="28" xfId="0" applyNumberFormat="1" applyFont="1" applyFill="1" applyBorder="1"/>
    <xf numFmtId="0" fontId="2" fillId="0" borderId="26" xfId="0" applyFont="1" applyBorder="1"/>
    <xf numFmtId="0" fontId="2" fillId="0" borderId="29" xfId="0" applyFont="1" applyBorder="1"/>
    <xf numFmtId="0" fontId="2" fillId="0" borderId="25" xfId="0" applyFont="1" applyBorder="1"/>
    <xf numFmtId="3" fontId="2" fillId="0" borderId="25" xfId="0" applyNumberFormat="1" applyFont="1" applyFill="1" applyBorder="1"/>
    <xf numFmtId="0" fontId="2" fillId="0" borderId="15" xfId="0" applyFont="1" applyBorder="1"/>
    <xf numFmtId="0" fontId="2" fillId="0" borderId="11" xfId="0" applyFont="1" applyBorder="1"/>
    <xf numFmtId="3" fontId="2" fillId="0" borderId="11" xfId="0" applyNumberFormat="1" applyFont="1" applyFill="1" applyBorder="1"/>
    <xf numFmtId="3" fontId="2" fillId="0" borderId="16" xfId="0" applyNumberFormat="1" applyFont="1" applyFill="1" applyBorder="1"/>
    <xf numFmtId="0" fontId="2" fillId="0" borderId="10" xfId="0" applyFont="1" applyBorder="1"/>
    <xf numFmtId="41" fontId="2" fillId="0" borderId="12" xfId="0" applyNumberFormat="1" applyFont="1" applyBorder="1"/>
    <xf numFmtId="41" fontId="2" fillId="0" borderId="0" xfId="0" applyNumberFormat="1" applyFont="1" applyBorder="1"/>
    <xf numFmtId="41" fontId="2" fillId="0" borderId="11" xfId="0" applyNumberFormat="1" applyFont="1" applyBorder="1"/>
    <xf numFmtId="41" fontId="2" fillId="0" borderId="14" xfId="0" applyNumberFormat="1" applyFont="1" applyBorder="1"/>
    <xf numFmtId="41" fontId="2" fillId="0" borderId="13" xfId="0" applyNumberFormat="1" applyFont="1" applyBorder="1"/>
    <xf numFmtId="41" fontId="2" fillId="0" borderId="30" xfId="0" applyNumberFormat="1" applyFont="1" applyBorder="1"/>
    <xf numFmtId="41" fontId="2" fillId="0" borderId="15" xfId="0" applyNumberFormat="1" applyFont="1" applyBorder="1"/>
    <xf numFmtId="41" fontId="2" fillId="0" borderId="31" xfId="0" applyNumberFormat="1" applyFont="1" applyBorder="1"/>
    <xf numFmtId="0" fontId="3" fillId="0" borderId="10" xfId="0" applyFont="1" applyBorder="1"/>
    <xf numFmtId="41" fontId="3" fillId="0" borderId="12" xfId="0" applyNumberFormat="1" applyFont="1" applyBorder="1"/>
    <xf numFmtId="41" fontId="3" fillId="0" borderId="0" xfId="0" applyNumberFormat="1" applyFont="1" applyBorder="1"/>
    <xf numFmtId="41" fontId="3" fillId="0" borderId="11" xfId="0" applyNumberFormat="1" applyFont="1" applyBorder="1"/>
    <xf numFmtId="41" fontId="3" fillId="0" borderId="14" xfId="0" applyNumberFormat="1" applyFont="1" applyBorder="1"/>
    <xf numFmtId="41" fontId="3" fillId="0" borderId="13" xfId="0" applyNumberFormat="1" applyFont="1" applyBorder="1"/>
    <xf numFmtId="41" fontId="3" fillId="0" borderId="30" xfId="0" applyNumberFormat="1" applyFont="1" applyBorder="1"/>
    <xf numFmtId="41" fontId="3" fillId="0" borderId="15" xfId="0" applyNumberFormat="1" applyFont="1" applyBorder="1"/>
    <xf numFmtId="41" fontId="3" fillId="0" borderId="31" xfId="0" applyNumberFormat="1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30" xfId="0" applyFont="1" applyBorder="1"/>
    <xf numFmtId="0" fontId="3" fillId="0" borderId="15" xfId="0" applyFont="1" applyBorder="1"/>
    <xf numFmtId="0" fontId="3" fillId="0" borderId="31" xfId="0" applyFont="1" applyBorder="1"/>
    <xf numFmtId="3" fontId="1" fillId="0" borderId="12" xfId="0" applyNumberFormat="1" applyFont="1" applyBorder="1"/>
    <xf numFmtId="41" fontId="2" fillId="0" borderId="32" xfId="0" applyNumberFormat="1" applyFont="1" applyBorder="1"/>
    <xf numFmtId="0" fontId="2" fillId="0" borderId="0" xfId="0" applyFont="1" applyBorder="1"/>
    <xf numFmtId="10" fontId="2" fillId="0" borderId="11" xfId="0" applyNumberFormat="1" applyFont="1" applyFill="1" applyBorder="1"/>
    <xf numFmtId="10" fontId="2" fillId="0" borderId="16" xfId="0" applyNumberFormat="1" applyFont="1" applyFill="1" applyBorder="1"/>
    <xf numFmtId="41" fontId="3" fillId="0" borderId="10" xfId="0" applyNumberFormat="1" applyFont="1" applyBorder="1"/>
    <xf numFmtId="3" fontId="4" fillId="0" borderId="12" xfId="0" applyNumberFormat="1" applyFont="1" applyBorder="1"/>
    <xf numFmtId="41" fontId="3" fillId="0" borderId="16" xfId="0" applyNumberFormat="1" applyFont="1" applyBorder="1"/>
    <xf numFmtId="41" fontId="2" fillId="0" borderId="10" xfId="0" applyNumberFormat="1" applyFont="1" applyBorder="1"/>
    <xf numFmtId="41" fontId="2" fillId="0" borderId="16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6" xfId="0" applyFont="1" applyBorder="1"/>
    <xf numFmtId="3" fontId="3" fillId="0" borderId="11" xfId="0" applyNumberFormat="1" applyFont="1" applyBorder="1"/>
    <xf numFmtId="3" fontId="3" fillId="0" borderId="16" xfId="0" applyNumberFormat="1" applyFont="1" applyBorder="1"/>
    <xf numFmtId="3" fontId="2" fillId="0" borderId="35" xfId="0" applyNumberFormat="1" applyFont="1" applyBorder="1"/>
    <xf numFmtId="3" fontId="2" fillId="0" borderId="38" xfId="0" applyNumberFormat="1" applyFont="1" applyBorder="1"/>
    <xf numFmtId="3" fontId="2" fillId="0" borderId="36" xfId="0" applyNumberFormat="1" applyFont="1" applyBorder="1"/>
    <xf numFmtId="3" fontId="2" fillId="0" borderId="37" xfId="0" applyNumberFormat="1" applyFont="1" applyBorder="1"/>
    <xf numFmtId="3" fontId="2" fillId="0" borderId="39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3" fontId="4" fillId="0" borderId="1" xfId="0" applyNumberFormat="1" applyFont="1" applyBorder="1"/>
    <xf numFmtId="3" fontId="4" fillId="0" borderId="4" xfId="0" applyNumberFormat="1" applyFont="1" applyBorder="1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41" fontId="4" fillId="0" borderId="11" xfId="0" applyNumberFormat="1" applyFont="1" applyBorder="1"/>
    <xf numFmtId="41" fontId="5" fillId="0" borderId="10" xfId="0" applyNumberFormat="1" applyFont="1" applyBorder="1"/>
    <xf numFmtId="41" fontId="6" fillId="0" borderId="10" xfId="0" applyNumberFormat="1" applyFont="1" applyBorder="1"/>
    <xf numFmtId="41" fontId="1" fillId="0" borderId="11" xfId="0" applyNumberFormat="1" applyFont="1" applyBorder="1"/>
    <xf numFmtId="41" fontId="6" fillId="0" borderId="11" xfId="0" applyNumberFormat="1" applyFont="1" applyBorder="1"/>
    <xf numFmtId="41" fontId="3" fillId="0" borderId="32" xfId="0" applyNumberFormat="1" applyFont="1" applyBorder="1"/>
    <xf numFmtId="41" fontId="3" fillId="0" borderId="33" xfId="0" applyNumberFormat="1" applyFont="1" applyBorder="1"/>
    <xf numFmtId="41" fontId="2" fillId="0" borderId="33" xfId="0" applyNumberFormat="1" applyFont="1" applyBorder="1"/>
    <xf numFmtId="41" fontId="1" fillId="0" borderId="33" xfId="0" applyNumberFormat="1" applyFont="1" applyBorder="1"/>
    <xf numFmtId="41" fontId="1" fillId="0" borderId="12" xfId="0" applyNumberFormat="1" applyFont="1" applyBorder="1"/>
    <xf numFmtId="41" fontId="4" fillId="0" borderId="0" xfId="0" applyNumberFormat="1" applyFont="1" applyBorder="1"/>
    <xf numFmtId="41" fontId="1" fillId="0" borderId="0" xfId="0" applyNumberFormat="1" applyFont="1" applyBorder="1"/>
    <xf numFmtId="0" fontId="1" fillId="0" borderId="0" xfId="0" applyFont="1" applyBorder="1"/>
    <xf numFmtId="41" fontId="4" fillId="0" borderId="14" xfId="0" applyNumberFormat="1" applyFont="1" applyBorder="1"/>
    <xf numFmtId="3" fontId="4" fillId="0" borderId="34" xfId="0" applyNumberFormat="1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3" fontId="4" fillId="0" borderId="3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7892-DE1E-4049-A872-57811E8B383A}">
  <sheetPr>
    <pageSetUpPr fitToPage="1"/>
  </sheetPr>
  <dimension ref="B2:AB65"/>
  <sheetViews>
    <sheetView tabSelected="1" workbookViewId="0">
      <selection activeCell="B2" sqref="B2:AB65"/>
    </sheetView>
  </sheetViews>
  <sheetFormatPr defaultRowHeight="14.25" x14ac:dyDescent="0.2"/>
  <cols>
    <col min="1" max="1" width="9" style="2"/>
    <col min="2" max="2" width="33.875" style="2" bestFit="1" customWidth="1"/>
    <col min="3" max="6" width="11.5" style="2" bestFit="1" customWidth="1"/>
    <col min="7" max="15" width="8.625" style="2" bestFit="1" customWidth="1"/>
    <col min="16" max="18" width="11.5" style="2" bestFit="1" customWidth="1"/>
    <col min="19" max="16384" width="9" style="2"/>
  </cols>
  <sheetData>
    <row r="2" spans="2:28" x14ac:dyDescent="0.2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1"/>
    </row>
    <row r="3" spans="2:28" x14ac:dyDescent="0.2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1"/>
    </row>
    <row r="4" spans="2:28" x14ac:dyDescent="0.2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3"/>
    </row>
    <row r="5" spans="2:28" ht="15" thickBot="1" x14ac:dyDescent="0.2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4"/>
    </row>
    <row r="6" spans="2:28" ht="15" thickTop="1" x14ac:dyDescent="0.2">
      <c r="B6" s="5"/>
      <c r="C6" s="6"/>
      <c r="D6" s="6"/>
      <c r="E6" s="6"/>
      <c r="F6" s="77"/>
      <c r="G6" s="6"/>
      <c r="H6" s="7"/>
      <c r="I6" s="6"/>
      <c r="J6" s="8"/>
      <c r="K6" s="7"/>
      <c r="L6" s="7"/>
      <c r="M6" s="7"/>
      <c r="N6" s="9"/>
      <c r="O6" s="10"/>
      <c r="P6" s="11"/>
      <c r="Q6" s="11"/>
      <c r="R6" s="11"/>
      <c r="S6" s="12"/>
      <c r="T6" s="9"/>
      <c r="U6" s="9"/>
      <c r="V6" s="9"/>
      <c r="W6" s="9"/>
      <c r="X6" s="9"/>
      <c r="Y6" s="9"/>
      <c r="Z6" s="9"/>
      <c r="AA6" s="9"/>
      <c r="AB6" s="13"/>
    </row>
    <row r="7" spans="2:28" x14ac:dyDescent="0.2">
      <c r="B7" s="78" t="s">
        <v>2</v>
      </c>
      <c r="C7" s="79" t="s">
        <v>3</v>
      </c>
      <c r="D7" s="79" t="s">
        <v>4</v>
      </c>
      <c r="E7" s="79" t="s">
        <v>5</v>
      </c>
      <c r="F7" s="80" t="s">
        <v>6</v>
      </c>
      <c r="G7" s="81">
        <v>2018</v>
      </c>
      <c r="H7" s="82">
        <v>2017</v>
      </c>
      <c r="I7" s="83">
        <v>2016</v>
      </c>
      <c r="J7" s="84">
        <v>2015</v>
      </c>
      <c r="K7" s="84">
        <v>2014</v>
      </c>
      <c r="L7" s="81" t="s">
        <v>7</v>
      </c>
      <c r="M7" s="82">
        <v>2012</v>
      </c>
      <c r="N7" s="85">
        <v>2011</v>
      </c>
      <c r="O7" s="86">
        <v>2010</v>
      </c>
      <c r="P7" s="80" t="s">
        <v>8</v>
      </c>
      <c r="Q7" s="80" t="s">
        <v>9</v>
      </c>
      <c r="R7" s="80" t="s">
        <v>10</v>
      </c>
      <c r="S7" s="87" t="s">
        <v>11</v>
      </c>
      <c r="T7" s="81" t="s">
        <v>12</v>
      </c>
      <c r="U7" s="85">
        <v>2007</v>
      </c>
      <c r="V7" s="85">
        <v>2006</v>
      </c>
      <c r="W7" s="85" t="s">
        <v>13</v>
      </c>
      <c r="X7" s="85">
        <v>2004</v>
      </c>
      <c r="Y7" s="85" t="s">
        <v>14</v>
      </c>
      <c r="Z7" s="85">
        <v>2002</v>
      </c>
      <c r="AA7" s="85">
        <v>2001</v>
      </c>
      <c r="AB7" s="88">
        <v>2000</v>
      </c>
    </row>
    <row r="8" spans="2:28" x14ac:dyDescent="0.2">
      <c r="B8" s="89"/>
      <c r="C8" s="90"/>
      <c r="D8" s="90"/>
      <c r="E8" s="90"/>
      <c r="F8" s="91"/>
      <c r="G8" s="90"/>
      <c r="H8" s="92"/>
      <c r="I8" s="90"/>
      <c r="J8" s="93"/>
      <c r="K8" s="92"/>
      <c r="L8" s="92"/>
      <c r="M8" s="92"/>
      <c r="N8" s="94"/>
      <c r="O8" s="95"/>
      <c r="P8" s="96"/>
      <c r="Q8" s="91"/>
      <c r="R8" s="91"/>
      <c r="S8" s="97"/>
      <c r="T8" s="94"/>
      <c r="U8" s="98"/>
      <c r="V8" s="98"/>
      <c r="W8" s="98"/>
      <c r="X8" s="98"/>
      <c r="Y8" s="98"/>
      <c r="Z8" s="98"/>
      <c r="AA8" s="98"/>
      <c r="AB8" s="99"/>
    </row>
    <row r="9" spans="2:28" x14ac:dyDescent="0.2">
      <c r="B9" s="14"/>
      <c r="C9" s="15"/>
      <c r="D9" s="15"/>
      <c r="E9" s="15"/>
      <c r="F9" s="16"/>
      <c r="G9" s="15"/>
      <c r="H9" s="17"/>
      <c r="I9" s="18"/>
      <c r="J9" s="19"/>
      <c r="K9" s="20"/>
      <c r="L9" s="18"/>
      <c r="M9" s="18"/>
      <c r="N9" s="21"/>
      <c r="O9" s="22"/>
      <c r="P9" s="23"/>
      <c r="Q9" s="24"/>
      <c r="R9" s="24"/>
      <c r="S9" s="25"/>
      <c r="T9" s="26"/>
      <c r="U9" s="26"/>
      <c r="V9" s="26"/>
      <c r="W9" s="26"/>
      <c r="X9" s="26"/>
      <c r="Y9" s="26"/>
      <c r="Z9" s="27"/>
      <c r="AA9" s="27"/>
      <c r="AB9" s="28"/>
    </row>
    <row r="10" spans="2:28" x14ac:dyDescent="0.2">
      <c r="B10" s="38" t="s">
        <v>15</v>
      </c>
      <c r="C10" s="41">
        <f>(D10+P10)</f>
        <v>386021</v>
      </c>
      <c r="D10" s="41">
        <f>(F10+E10)</f>
        <v>143850</v>
      </c>
      <c r="E10" s="41">
        <f>(J10+I10+H10+G10)</f>
        <v>68972</v>
      </c>
      <c r="F10" s="39">
        <f>(F12+F16)</f>
        <v>74878</v>
      </c>
      <c r="G10" s="100">
        <v>18647</v>
      </c>
      <c r="H10" s="40">
        <f>(H12+H16)</f>
        <v>16224</v>
      </c>
      <c r="I10" s="41">
        <f t="shared" ref="I10:AB10" si="0">(I12+I16)</f>
        <v>17044</v>
      </c>
      <c r="J10" s="42">
        <f t="shared" si="0"/>
        <v>17057</v>
      </c>
      <c r="K10" s="43">
        <f t="shared" si="0"/>
        <v>16331</v>
      </c>
      <c r="L10" s="41">
        <f t="shared" si="0"/>
        <v>17918</v>
      </c>
      <c r="M10" s="41">
        <f t="shared" si="0"/>
        <v>15217</v>
      </c>
      <c r="N10" s="41">
        <f t="shared" si="0"/>
        <v>13481</v>
      </c>
      <c r="O10" s="44">
        <f t="shared" si="0"/>
        <v>11931</v>
      </c>
      <c r="P10" s="39">
        <f t="shared" si="0"/>
        <v>242171</v>
      </c>
      <c r="Q10" s="39">
        <f t="shared" si="0"/>
        <v>96165</v>
      </c>
      <c r="R10" s="39">
        <f t="shared" si="0"/>
        <v>146006</v>
      </c>
      <c r="S10" s="45">
        <f t="shared" si="0"/>
        <v>11123</v>
      </c>
      <c r="T10" s="41">
        <f t="shared" si="0"/>
        <v>13018</v>
      </c>
      <c r="U10" s="41">
        <f t="shared" si="0"/>
        <v>18582</v>
      </c>
      <c r="V10" s="41">
        <f t="shared" si="0"/>
        <v>23262</v>
      </c>
      <c r="W10" s="41">
        <f t="shared" si="0"/>
        <v>30180</v>
      </c>
      <c r="X10" s="41">
        <f t="shared" si="0"/>
        <v>27382</v>
      </c>
      <c r="Y10" s="41">
        <f t="shared" si="0"/>
        <v>29914</v>
      </c>
      <c r="Z10" s="41">
        <f t="shared" si="0"/>
        <v>29293</v>
      </c>
      <c r="AA10" s="41">
        <f t="shared" si="0"/>
        <v>29059</v>
      </c>
      <c r="AB10" s="46">
        <f t="shared" si="0"/>
        <v>30358</v>
      </c>
    </row>
    <row r="11" spans="2:28" x14ac:dyDescent="0.2">
      <c r="B11" s="38"/>
      <c r="C11" s="48"/>
      <c r="D11" s="48"/>
      <c r="E11" s="48"/>
      <c r="F11" s="39"/>
      <c r="G11" s="100"/>
      <c r="H11" s="40"/>
      <c r="I11" s="41"/>
      <c r="J11" s="42"/>
      <c r="K11" s="43"/>
      <c r="L11" s="41"/>
      <c r="M11" s="41"/>
      <c r="N11" s="41"/>
      <c r="O11" s="44"/>
      <c r="P11" s="39"/>
      <c r="Q11" s="39"/>
      <c r="R11" s="39"/>
      <c r="S11" s="45"/>
      <c r="T11" s="41"/>
      <c r="U11" s="41"/>
      <c r="V11" s="41"/>
      <c r="W11" s="41"/>
      <c r="X11" s="41"/>
      <c r="Y11" s="41"/>
      <c r="Z11" s="41"/>
      <c r="AA11" s="41"/>
      <c r="AB11" s="46"/>
    </row>
    <row r="12" spans="2:28" x14ac:dyDescent="0.2">
      <c r="B12" s="101" t="s">
        <v>16</v>
      </c>
      <c r="C12" s="41">
        <f t="shared" ref="C12:C18" si="1">(D12+P12)</f>
        <v>342831</v>
      </c>
      <c r="D12" s="41">
        <f t="shared" ref="D12:D18" si="2">(F12+E12)</f>
        <v>129901</v>
      </c>
      <c r="E12" s="41">
        <f t="shared" ref="E12:E18" si="3">(J12+I12+H12+G12)</f>
        <v>62170</v>
      </c>
      <c r="F12" s="39">
        <f>(F13+F14+F15)</f>
        <v>67731</v>
      </c>
      <c r="G12" s="100">
        <v>16485</v>
      </c>
      <c r="H12" s="40">
        <f>(H13+H14+H15)</f>
        <v>15216</v>
      </c>
      <c r="I12" s="41">
        <f t="shared" ref="I12:AB12" si="4">(I13+I14+I15)</f>
        <v>15556</v>
      </c>
      <c r="J12" s="42">
        <f t="shared" si="4"/>
        <v>14913</v>
      </c>
      <c r="K12" s="43">
        <f t="shared" si="4"/>
        <v>14926</v>
      </c>
      <c r="L12" s="41">
        <f t="shared" si="4"/>
        <v>16067</v>
      </c>
      <c r="M12" s="41">
        <f t="shared" si="4"/>
        <v>13949</v>
      </c>
      <c r="N12" s="41">
        <f t="shared" si="4"/>
        <v>11920</v>
      </c>
      <c r="O12" s="44">
        <f t="shared" si="4"/>
        <v>10869</v>
      </c>
      <c r="P12" s="39">
        <f t="shared" si="4"/>
        <v>212930</v>
      </c>
      <c r="Q12" s="39">
        <f t="shared" si="4"/>
        <v>82439</v>
      </c>
      <c r="R12" s="39">
        <f t="shared" si="4"/>
        <v>130491</v>
      </c>
      <c r="S12" s="45">
        <f t="shared" si="4"/>
        <v>9916</v>
      </c>
      <c r="T12" s="41">
        <f t="shared" si="4"/>
        <v>10720</v>
      </c>
      <c r="U12" s="41">
        <f t="shared" si="4"/>
        <v>16495</v>
      </c>
      <c r="V12" s="41">
        <f t="shared" si="4"/>
        <v>19754</v>
      </c>
      <c r="W12" s="41">
        <f t="shared" si="4"/>
        <v>25554</v>
      </c>
      <c r="X12" s="41">
        <f t="shared" si="4"/>
        <v>23292</v>
      </c>
      <c r="Y12" s="41">
        <f t="shared" si="4"/>
        <v>26139</v>
      </c>
      <c r="Z12" s="41">
        <f t="shared" si="4"/>
        <v>26311</v>
      </c>
      <c r="AA12" s="41">
        <f t="shared" si="4"/>
        <v>26674</v>
      </c>
      <c r="AB12" s="46">
        <f t="shared" si="4"/>
        <v>28075</v>
      </c>
    </row>
    <row r="13" spans="2:28" x14ac:dyDescent="0.2">
      <c r="B13" s="102" t="s">
        <v>17</v>
      </c>
      <c r="C13" s="32">
        <f t="shared" si="1"/>
        <v>171038</v>
      </c>
      <c r="D13" s="32">
        <f t="shared" si="2"/>
        <v>67702</v>
      </c>
      <c r="E13" s="32">
        <f t="shared" si="3"/>
        <v>32126</v>
      </c>
      <c r="F13" s="30">
        <f>(F29+F30+F38+F39)</f>
        <v>35576</v>
      </c>
      <c r="G13" s="103">
        <v>8367</v>
      </c>
      <c r="H13" s="31">
        <f>(H29+H30+H38+H39)</f>
        <v>8037</v>
      </c>
      <c r="I13" s="32">
        <f t="shared" ref="I13:AB13" si="5">(I29+I30+I38+I39)</f>
        <v>7917</v>
      </c>
      <c r="J13" s="33">
        <f t="shared" si="5"/>
        <v>7805</v>
      </c>
      <c r="K13" s="34">
        <f t="shared" si="5"/>
        <v>8576</v>
      </c>
      <c r="L13" s="32">
        <f t="shared" si="5"/>
        <v>7643</v>
      </c>
      <c r="M13" s="32">
        <f t="shared" si="5"/>
        <v>7224</v>
      </c>
      <c r="N13" s="32">
        <f t="shared" si="5"/>
        <v>6586</v>
      </c>
      <c r="O13" s="35">
        <f t="shared" si="5"/>
        <v>5547</v>
      </c>
      <c r="P13" s="30">
        <f t="shared" si="5"/>
        <v>103336</v>
      </c>
      <c r="Q13" s="30">
        <f t="shared" si="5"/>
        <v>39359</v>
      </c>
      <c r="R13" s="30">
        <f t="shared" si="5"/>
        <v>63977</v>
      </c>
      <c r="S13" s="36">
        <f t="shared" si="5"/>
        <v>4317</v>
      </c>
      <c r="T13" s="32">
        <f t="shared" si="5"/>
        <v>5284</v>
      </c>
      <c r="U13" s="32">
        <f t="shared" si="5"/>
        <v>8616</v>
      </c>
      <c r="V13" s="32">
        <f t="shared" si="5"/>
        <v>9695</v>
      </c>
      <c r="W13" s="32">
        <f t="shared" si="5"/>
        <v>11447</v>
      </c>
      <c r="X13" s="32">
        <f t="shared" si="5"/>
        <v>10236</v>
      </c>
      <c r="Y13" s="32">
        <f t="shared" si="5"/>
        <v>12966</v>
      </c>
      <c r="Z13" s="32">
        <f t="shared" si="5"/>
        <v>12641</v>
      </c>
      <c r="AA13" s="32">
        <f t="shared" si="5"/>
        <v>13943</v>
      </c>
      <c r="AB13" s="37">
        <f t="shared" si="5"/>
        <v>14191</v>
      </c>
    </row>
    <row r="14" spans="2:28" x14ac:dyDescent="0.2">
      <c r="B14" s="102" t="s">
        <v>18</v>
      </c>
      <c r="C14" s="32">
        <f t="shared" si="1"/>
        <v>149259</v>
      </c>
      <c r="D14" s="32">
        <f t="shared" si="2"/>
        <v>57325</v>
      </c>
      <c r="E14" s="32">
        <f t="shared" si="3"/>
        <v>28141</v>
      </c>
      <c r="F14" s="30">
        <f>(F31+F32+F33+F37+F42+F43+F44+F53+F55)</f>
        <v>29184</v>
      </c>
      <c r="G14" s="103">
        <v>7591</v>
      </c>
      <c r="H14" s="31">
        <f>(H31+H32+H33+H37+H42+H43+H44+H53+H55)</f>
        <v>6721</v>
      </c>
      <c r="I14" s="32">
        <f t="shared" ref="I14:AB14" si="6">(I31+I32+I33+I37+I42+I43+I44+I53+I55)</f>
        <v>7227</v>
      </c>
      <c r="J14" s="33">
        <f t="shared" si="6"/>
        <v>6602</v>
      </c>
      <c r="K14" s="34">
        <f t="shared" si="6"/>
        <v>5883</v>
      </c>
      <c r="L14" s="32">
        <f t="shared" si="6"/>
        <v>7321</v>
      </c>
      <c r="M14" s="32">
        <f t="shared" si="6"/>
        <v>6193</v>
      </c>
      <c r="N14" s="32">
        <f t="shared" si="6"/>
        <v>4989</v>
      </c>
      <c r="O14" s="35">
        <f t="shared" si="6"/>
        <v>4798</v>
      </c>
      <c r="P14" s="30">
        <f t="shared" si="6"/>
        <v>91934</v>
      </c>
      <c r="Q14" s="30">
        <f t="shared" si="6"/>
        <v>35584</v>
      </c>
      <c r="R14" s="30">
        <f t="shared" si="6"/>
        <v>56350</v>
      </c>
      <c r="S14" s="36">
        <f t="shared" si="6"/>
        <v>5096</v>
      </c>
      <c r="T14" s="32">
        <f t="shared" si="6"/>
        <v>4690</v>
      </c>
      <c r="U14" s="32">
        <f t="shared" si="6"/>
        <v>6804</v>
      </c>
      <c r="V14" s="32">
        <f t="shared" si="6"/>
        <v>7949</v>
      </c>
      <c r="W14" s="32">
        <f t="shared" si="6"/>
        <v>11045</v>
      </c>
      <c r="X14" s="32">
        <f t="shared" si="6"/>
        <v>10568</v>
      </c>
      <c r="Y14" s="32">
        <f t="shared" si="6"/>
        <v>10893</v>
      </c>
      <c r="Z14" s="32">
        <f t="shared" si="6"/>
        <v>11491</v>
      </c>
      <c r="AA14" s="32">
        <f t="shared" si="6"/>
        <v>10794</v>
      </c>
      <c r="AB14" s="37">
        <f t="shared" si="6"/>
        <v>12604</v>
      </c>
    </row>
    <row r="15" spans="2:28" x14ac:dyDescent="0.2">
      <c r="B15" s="29" t="s">
        <v>19</v>
      </c>
      <c r="C15" s="32">
        <f t="shared" si="1"/>
        <v>22534</v>
      </c>
      <c r="D15" s="32">
        <f t="shared" si="2"/>
        <v>4874</v>
      </c>
      <c r="E15" s="32">
        <f t="shared" si="3"/>
        <v>1903</v>
      </c>
      <c r="F15" s="30">
        <f>(F47+F49+F61)</f>
        <v>2971</v>
      </c>
      <c r="G15" s="103">
        <v>527</v>
      </c>
      <c r="H15" s="31">
        <f>(H47+H49+H61)</f>
        <v>458</v>
      </c>
      <c r="I15" s="32">
        <f t="shared" ref="I15:AB15" si="7">(I47+I49+I61)</f>
        <v>412</v>
      </c>
      <c r="J15" s="33">
        <f t="shared" si="7"/>
        <v>506</v>
      </c>
      <c r="K15" s="34">
        <f t="shared" si="7"/>
        <v>467</v>
      </c>
      <c r="L15" s="32">
        <f t="shared" si="7"/>
        <v>1103</v>
      </c>
      <c r="M15" s="32">
        <f t="shared" si="7"/>
        <v>532</v>
      </c>
      <c r="N15" s="32">
        <f t="shared" si="7"/>
        <v>345</v>
      </c>
      <c r="O15" s="35">
        <f t="shared" si="7"/>
        <v>524</v>
      </c>
      <c r="P15" s="30">
        <f t="shared" si="7"/>
        <v>17660</v>
      </c>
      <c r="Q15" s="30">
        <f t="shared" si="7"/>
        <v>7496</v>
      </c>
      <c r="R15" s="30">
        <f t="shared" si="7"/>
        <v>10164</v>
      </c>
      <c r="S15" s="36">
        <f t="shared" si="7"/>
        <v>503</v>
      </c>
      <c r="T15" s="32">
        <f t="shared" si="7"/>
        <v>746</v>
      </c>
      <c r="U15" s="32">
        <f t="shared" si="7"/>
        <v>1075</v>
      </c>
      <c r="V15" s="32">
        <f t="shared" si="7"/>
        <v>2110</v>
      </c>
      <c r="W15" s="32">
        <f t="shared" si="7"/>
        <v>3062</v>
      </c>
      <c r="X15" s="32">
        <f t="shared" si="7"/>
        <v>2488</v>
      </c>
      <c r="Y15" s="32">
        <f t="shared" si="7"/>
        <v>2280</v>
      </c>
      <c r="Z15" s="32">
        <f t="shared" si="7"/>
        <v>2179</v>
      </c>
      <c r="AA15" s="32">
        <f t="shared" si="7"/>
        <v>1937</v>
      </c>
      <c r="AB15" s="37">
        <f t="shared" si="7"/>
        <v>1280</v>
      </c>
    </row>
    <row r="16" spans="2:28" x14ac:dyDescent="0.2">
      <c r="B16" s="38" t="s">
        <v>20</v>
      </c>
      <c r="C16" s="41">
        <f t="shared" si="1"/>
        <v>43190</v>
      </c>
      <c r="D16" s="41">
        <f t="shared" si="2"/>
        <v>13949</v>
      </c>
      <c r="E16" s="41">
        <f t="shared" si="3"/>
        <v>6802</v>
      </c>
      <c r="F16" s="39">
        <f>(F17+F18)</f>
        <v>7147</v>
      </c>
      <c r="G16" s="100">
        <v>2162</v>
      </c>
      <c r="H16" s="40">
        <f>(H17+H18)</f>
        <v>1008</v>
      </c>
      <c r="I16" s="41">
        <f t="shared" ref="I16:AB16" si="8">(I17+I18)</f>
        <v>1488</v>
      </c>
      <c r="J16" s="42">
        <f t="shared" si="8"/>
        <v>2144</v>
      </c>
      <c r="K16" s="43">
        <f t="shared" si="8"/>
        <v>1405</v>
      </c>
      <c r="L16" s="41">
        <f t="shared" si="8"/>
        <v>1851</v>
      </c>
      <c r="M16" s="41">
        <f t="shared" si="8"/>
        <v>1268</v>
      </c>
      <c r="N16" s="41">
        <f t="shared" si="8"/>
        <v>1561</v>
      </c>
      <c r="O16" s="44">
        <f t="shared" si="8"/>
        <v>1062</v>
      </c>
      <c r="P16" s="39">
        <f t="shared" si="8"/>
        <v>29241</v>
      </c>
      <c r="Q16" s="39">
        <f t="shared" si="8"/>
        <v>13726</v>
      </c>
      <c r="R16" s="39">
        <f t="shared" si="8"/>
        <v>15515</v>
      </c>
      <c r="S16" s="45">
        <f t="shared" si="8"/>
        <v>1207</v>
      </c>
      <c r="T16" s="41">
        <f t="shared" si="8"/>
        <v>2298</v>
      </c>
      <c r="U16" s="41">
        <f t="shared" si="8"/>
        <v>2087</v>
      </c>
      <c r="V16" s="41">
        <f t="shared" si="8"/>
        <v>3508</v>
      </c>
      <c r="W16" s="41">
        <f t="shared" si="8"/>
        <v>4626</v>
      </c>
      <c r="X16" s="41">
        <f t="shared" si="8"/>
        <v>4090</v>
      </c>
      <c r="Y16" s="41">
        <f t="shared" si="8"/>
        <v>3775</v>
      </c>
      <c r="Z16" s="41">
        <f t="shared" si="8"/>
        <v>2982</v>
      </c>
      <c r="AA16" s="41">
        <f t="shared" si="8"/>
        <v>2385</v>
      </c>
      <c r="AB16" s="46">
        <f t="shared" si="8"/>
        <v>2283</v>
      </c>
    </row>
    <row r="17" spans="2:28" x14ac:dyDescent="0.2">
      <c r="B17" s="29" t="s">
        <v>21</v>
      </c>
      <c r="C17" s="32">
        <f t="shared" si="1"/>
        <v>14212</v>
      </c>
      <c r="D17" s="32">
        <f t="shared" si="2"/>
        <v>8387</v>
      </c>
      <c r="E17" s="32">
        <f t="shared" si="3"/>
        <v>4221</v>
      </c>
      <c r="F17" s="30">
        <f>(F34)</f>
        <v>4166</v>
      </c>
      <c r="G17" s="103">
        <v>1547</v>
      </c>
      <c r="H17" s="31">
        <f>(H34)</f>
        <v>438</v>
      </c>
      <c r="I17" s="32">
        <f t="shared" ref="I17:AB17" si="9">(I34)</f>
        <v>943</v>
      </c>
      <c r="J17" s="33">
        <f t="shared" si="9"/>
        <v>1293</v>
      </c>
      <c r="K17" s="34">
        <f t="shared" si="9"/>
        <v>821</v>
      </c>
      <c r="L17" s="32">
        <f t="shared" si="9"/>
        <v>1257</v>
      </c>
      <c r="M17" s="32">
        <f t="shared" si="9"/>
        <v>730</v>
      </c>
      <c r="N17" s="32">
        <f t="shared" si="9"/>
        <v>989</v>
      </c>
      <c r="O17" s="35">
        <f t="shared" si="9"/>
        <v>369</v>
      </c>
      <c r="P17" s="30">
        <f t="shared" si="9"/>
        <v>5825</v>
      </c>
      <c r="Q17" s="30">
        <f t="shared" si="9"/>
        <v>3645</v>
      </c>
      <c r="R17" s="30">
        <f t="shared" si="9"/>
        <v>2180</v>
      </c>
      <c r="S17" s="36">
        <f t="shared" si="9"/>
        <v>341</v>
      </c>
      <c r="T17" s="32">
        <f t="shared" si="9"/>
        <v>1080</v>
      </c>
      <c r="U17" s="32">
        <f t="shared" si="9"/>
        <v>319</v>
      </c>
      <c r="V17" s="32">
        <f t="shared" si="9"/>
        <v>649</v>
      </c>
      <c r="W17" s="32">
        <f t="shared" si="9"/>
        <v>1256</v>
      </c>
      <c r="X17" s="32">
        <f t="shared" si="9"/>
        <v>740</v>
      </c>
      <c r="Y17" s="32">
        <f t="shared" si="9"/>
        <v>695</v>
      </c>
      <c r="Z17" s="32">
        <f t="shared" si="9"/>
        <v>293</v>
      </c>
      <c r="AA17" s="32">
        <f t="shared" si="9"/>
        <v>195</v>
      </c>
      <c r="AB17" s="37">
        <f t="shared" si="9"/>
        <v>257</v>
      </c>
    </row>
    <row r="18" spans="2:28" x14ac:dyDescent="0.2">
      <c r="B18" s="29" t="s">
        <v>22</v>
      </c>
      <c r="C18" s="32">
        <f t="shared" si="1"/>
        <v>28978</v>
      </c>
      <c r="D18" s="32">
        <f t="shared" si="2"/>
        <v>5562</v>
      </c>
      <c r="E18" s="32">
        <f t="shared" si="3"/>
        <v>2581</v>
      </c>
      <c r="F18" s="30">
        <f>(F48+F52+F54+F56+F59+F60+F62)</f>
        <v>2981</v>
      </c>
      <c r="G18" s="103">
        <v>615</v>
      </c>
      <c r="H18" s="31">
        <f>(H48+H52+H54+H56+H59+H60+H62)</f>
        <v>570</v>
      </c>
      <c r="I18" s="32">
        <f t="shared" ref="I18:AB18" si="10">(I48+I52+I54+I56+I59+I60+I62)</f>
        <v>545</v>
      </c>
      <c r="J18" s="33">
        <f t="shared" si="10"/>
        <v>851</v>
      </c>
      <c r="K18" s="34">
        <f t="shared" si="10"/>
        <v>584</v>
      </c>
      <c r="L18" s="32">
        <f t="shared" si="10"/>
        <v>594</v>
      </c>
      <c r="M18" s="32">
        <f t="shared" si="10"/>
        <v>538</v>
      </c>
      <c r="N18" s="32">
        <f t="shared" si="10"/>
        <v>572</v>
      </c>
      <c r="O18" s="35">
        <f t="shared" si="10"/>
        <v>693</v>
      </c>
      <c r="P18" s="30">
        <f t="shared" si="10"/>
        <v>23416</v>
      </c>
      <c r="Q18" s="30">
        <f t="shared" si="10"/>
        <v>10081</v>
      </c>
      <c r="R18" s="30">
        <f t="shared" si="10"/>
        <v>13335</v>
      </c>
      <c r="S18" s="36">
        <f t="shared" si="10"/>
        <v>866</v>
      </c>
      <c r="T18" s="32">
        <f t="shared" si="10"/>
        <v>1218</v>
      </c>
      <c r="U18" s="32">
        <f t="shared" si="10"/>
        <v>1768</v>
      </c>
      <c r="V18" s="32">
        <f t="shared" si="10"/>
        <v>2859</v>
      </c>
      <c r="W18" s="32">
        <f t="shared" si="10"/>
        <v>3370</v>
      </c>
      <c r="X18" s="32">
        <f t="shared" si="10"/>
        <v>3350</v>
      </c>
      <c r="Y18" s="32">
        <f t="shared" si="10"/>
        <v>3080</v>
      </c>
      <c r="Z18" s="32">
        <f t="shared" si="10"/>
        <v>2689</v>
      </c>
      <c r="AA18" s="32">
        <f t="shared" si="10"/>
        <v>2190</v>
      </c>
      <c r="AB18" s="37">
        <f t="shared" si="10"/>
        <v>2026</v>
      </c>
    </row>
    <row r="19" spans="2:28" x14ac:dyDescent="0.2">
      <c r="B19" s="102"/>
      <c r="C19" s="104"/>
      <c r="D19" s="104"/>
      <c r="E19" s="104"/>
      <c r="F19" s="47"/>
      <c r="G19" s="100"/>
      <c r="H19" s="40"/>
      <c r="I19" s="48"/>
      <c r="J19" s="49"/>
      <c r="K19" s="50"/>
      <c r="L19" s="48"/>
      <c r="M19" s="48"/>
      <c r="N19" s="48"/>
      <c r="O19" s="51"/>
      <c r="P19" s="47"/>
      <c r="Q19" s="47"/>
      <c r="R19" s="47"/>
      <c r="S19" s="52"/>
      <c r="T19" s="48"/>
      <c r="U19" s="48"/>
      <c r="V19" s="48"/>
      <c r="W19" s="48"/>
      <c r="X19" s="48"/>
      <c r="Y19" s="48"/>
      <c r="Z19" s="48"/>
      <c r="AA19" s="48"/>
      <c r="AB19" s="53"/>
    </row>
    <row r="20" spans="2:28" x14ac:dyDescent="0.2">
      <c r="B20" s="101" t="s">
        <v>23</v>
      </c>
      <c r="C20" s="41">
        <f t="shared" ref="C20:C25" si="11">(D20+P20)</f>
        <v>377123</v>
      </c>
      <c r="D20" s="41">
        <f t="shared" ref="D20:D25" si="12">(F20+E20)</f>
        <v>142175</v>
      </c>
      <c r="E20" s="41">
        <f t="shared" ref="E20:E25" si="13">(J20+I20+H20+G20)</f>
        <v>68187</v>
      </c>
      <c r="F20" s="39">
        <f>(F21+F24)</f>
        <v>73988</v>
      </c>
      <c r="G20" s="100">
        <v>18468</v>
      </c>
      <c r="H20" s="43">
        <f>(H21+H24)</f>
        <v>16069</v>
      </c>
      <c r="I20" s="41">
        <f t="shared" ref="I20:AB20" si="14">(I21+I24)</f>
        <v>16888</v>
      </c>
      <c r="J20" s="42">
        <f t="shared" si="14"/>
        <v>16762</v>
      </c>
      <c r="K20" s="105">
        <f t="shared" si="14"/>
        <v>16157</v>
      </c>
      <c r="L20" s="41">
        <f t="shared" si="14"/>
        <v>17766</v>
      </c>
      <c r="M20" s="41">
        <f t="shared" si="14"/>
        <v>15044</v>
      </c>
      <c r="N20" s="41">
        <f t="shared" si="14"/>
        <v>13313</v>
      </c>
      <c r="O20" s="106">
        <f t="shared" si="14"/>
        <v>11708</v>
      </c>
      <c r="P20" s="39">
        <f t="shared" si="14"/>
        <v>234948</v>
      </c>
      <c r="Q20" s="39">
        <f t="shared" si="14"/>
        <v>93308</v>
      </c>
      <c r="R20" s="39">
        <f t="shared" si="14"/>
        <v>141640</v>
      </c>
      <c r="S20" s="43">
        <f t="shared" si="14"/>
        <v>10803</v>
      </c>
      <c r="T20" s="41">
        <f t="shared" si="14"/>
        <v>12638</v>
      </c>
      <c r="U20" s="41">
        <f t="shared" si="14"/>
        <v>18002</v>
      </c>
      <c r="V20" s="41">
        <f t="shared" si="14"/>
        <v>22587</v>
      </c>
      <c r="W20" s="41">
        <f t="shared" si="14"/>
        <v>29278</v>
      </c>
      <c r="X20" s="41">
        <f t="shared" si="14"/>
        <v>26490</v>
      </c>
      <c r="Y20" s="41">
        <f t="shared" si="14"/>
        <v>28891</v>
      </c>
      <c r="Z20" s="41">
        <f t="shared" si="14"/>
        <v>28392</v>
      </c>
      <c r="AA20" s="41">
        <f t="shared" si="14"/>
        <v>28250</v>
      </c>
      <c r="AB20" s="61">
        <f t="shared" si="14"/>
        <v>29617</v>
      </c>
    </row>
    <row r="21" spans="2:28" x14ac:dyDescent="0.2">
      <c r="B21" s="102" t="s">
        <v>24</v>
      </c>
      <c r="C21" s="32">
        <f t="shared" si="11"/>
        <v>368508</v>
      </c>
      <c r="D21" s="32">
        <f t="shared" si="12"/>
        <v>140496</v>
      </c>
      <c r="E21" s="32">
        <f t="shared" si="13"/>
        <v>67669</v>
      </c>
      <c r="F21" s="30">
        <f>(F22+F23)</f>
        <v>72827</v>
      </c>
      <c r="G21" s="103">
        <v>18307</v>
      </c>
      <c r="H21" s="34">
        <f>(H22+H23)</f>
        <v>15952</v>
      </c>
      <c r="I21" s="32">
        <f t="shared" ref="I21:AB21" si="15">(I22+I23)</f>
        <v>16757</v>
      </c>
      <c r="J21" s="33">
        <f t="shared" si="15"/>
        <v>16653</v>
      </c>
      <c r="K21" s="55">
        <f t="shared" si="15"/>
        <v>16087</v>
      </c>
      <c r="L21" s="32">
        <f t="shared" si="15"/>
        <v>17480</v>
      </c>
      <c r="M21" s="32">
        <f t="shared" si="15"/>
        <v>14789</v>
      </c>
      <c r="N21" s="32">
        <f t="shared" si="15"/>
        <v>13092</v>
      </c>
      <c r="O21" s="107">
        <f t="shared" si="15"/>
        <v>11379</v>
      </c>
      <c r="P21" s="30">
        <f t="shared" si="15"/>
        <v>228012</v>
      </c>
      <c r="Q21" s="30">
        <f t="shared" si="15"/>
        <v>89725</v>
      </c>
      <c r="R21" s="30">
        <f t="shared" si="15"/>
        <v>138287</v>
      </c>
      <c r="S21" s="34">
        <f t="shared" si="15"/>
        <v>10505</v>
      </c>
      <c r="T21" s="32">
        <f t="shared" si="15"/>
        <v>12074</v>
      </c>
      <c r="U21" s="32">
        <f t="shared" si="15"/>
        <v>17397</v>
      </c>
      <c r="V21" s="32">
        <f t="shared" si="15"/>
        <v>21609</v>
      </c>
      <c r="W21" s="32">
        <f t="shared" si="15"/>
        <v>28140</v>
      </c>
      <c r="X21" s="32">
        <f t="shared" si="15"/>
        <v>25442</v>
      </c>
      <c r="Y21" s="32">
        <f t="shared" si="15"/>
        <v>28082</v>
      </c>
      <c r="Z21" s="32">
        <f t="shared" si="15"/>
        <v>27826</v>
      </c>
      <c r="AA21" s="32">
        <f t="shared" si="15"/>
        <v>27768</v>
      </c>
      <c r="AB21" s="63">
        <f t="shared" si="15"/>
        <v>29169</v>
      </c>
    </row>
    <row r="22" spans="2:28" x14ac:dyDescent="0.2">
      <c r="B22" s="102" t="s">
        <v>25</v>
      </c>
      <c r="C22" s="32">
        <f t="shared" si="11"/>
        <v>267504</v>
      </c>
      <c r="D22" s="32">
        <f t="shared" si="12"/>
        <v>105825</v>
      </c>
      <c r="E22" s="32">
        <f t="shared" si="13"/>
        <v>49932</v>
      </c>
      <c r="F22" s="30">
        <f>(F29+F30+F33+F34+F38+F39+F44+F47+F49+F53+F55+F61)</f>
        <v>55893</v>
      </c>
      <c r="G22" s="103">
        <v>13852</v>
      </c>
      <c r="H22" s="34">
        <f>(H29+H30+H33+H34+H38+H39+H44+H47+H49+H53+H55+H61)</f>
        <v>11618</v>
      </c>
      <c r="I22" s="32">
        <f t="shared" ref="I22:AB22" si="16">(I29+I30+I33+I34+I38+I39+I44+I47+I49+I53+I55+I61)</f>
        <v>12347</v>
      </c>
      <c r="J22" s="33">
        <f t="shared" si="16"/>
        <v>12115</v>
      </c>
      <c r="K22" s="55">
        <f t="shared" si="16"/>
        <v>12218</v>
      </c>
      <c r="L22" s="32">
        <f t="shared" si="16"/>
        <v>13137</v>
      </c>
      <c r="M22" s="32">
        <f t="shared" si="16"/>
        <v>11662</v>
      </c>
      <c r="N22" s="32">
        <f t="shared" si="16"/>
        <v>10341</v>
      </c>
      <c r="O22" s="107">
        <f t="shared" si="16"/>
        <v>8535</v>
      </c>
      <c r="P22" s="30">
        <f t="shared" si="16"/>
        <v>161679</v>
      </c>
      <c r="Q22" s="30">
        <f t="shared" si="16"/>
        <v>65151</v>
      </c>
      <c r="R22" s="30">
        <f t="shared" si="16"/>
        <v>96528</v>
      </c>
      <c r="S22" s="34">
        <f t="shared" si="16"/>
        <v>7491</v>
      </c>
      <c r="T22" s="32">
        <f t="shared" si="16"/>
        <v>9391</v>
      </c>
      <c r="U22" s="32">
        <f t="shared" si="16"/>
        <v>12980</v>
      </c>
      <c r="V22" s="32">
        <f t="shared" si="16"/>
        <v>15616</v>
      </c>
      <c r="W22" s="32">
        <f t="shared" si="16"/>
        <v>19673</v>
      </c>
      <c r="X22" s="32">
        <f t="shared" si="16"/>
        <v>17858</v>
      </c>
      <c r="Y22" s="32">
        <f t="shared" si="16"/>
        <v>19921</v>
      </c>
      <c r="Z22" s="32">
        <f t="shared" si="16"/>
        <v>19091</v>
      </c>
      <c r="AA22" s="32">
        <f t="shared" si="16"/>
        <v>19398</v>
      </c>
      <c r="AB22" s="63">
        <f t="shared" si="16"/>
        <v>20260</v>
      </c>
    </row>
    <row r="23" spans="2:28" x14ac:dyDescent="0.2">
      <c r="B23" s="102" t="s">
        <v>26</v>
      </c>
      <c r="C23" s="32">
        <f t="shared" si="11"/>
        <v>101004</v>
      </c>
      <c r="D23" s="32">
        <f t="shared" si="12"/>
        <v>34671</v>
      </c>
      <c r="E23" s="32">
        <f t="shared" si="13"/>
        <v>17737</v>
      </c>
      <c r="F23" s="30">
        <f>(F31+F32+F37+F42+F43+F60+F62)</f>
        <v>16934</v>
      </c>
      <c r="G23" s="103">
        <v>4455</v>
      </c>
      <c r="H23" s="34">
        <f>(H31+H32+H37+H42+H43+H60+H62)</f>
        <v>4334</v>
      </c>
      <c r="I23" s="32">
        <f t="shared" ref="I23:AB23" si="17">(I31+I32+I37+I42+I43+I60+I62)</f>
        <v>4410</v>
      </c>
      <c r="J23" s="33">
        <f t="shared" si="17"/>
        <v>4538</v>
      </c>
      <c r="K23" s="55">
        <f t="shared" si="17"/>
        <v>3869</v>
      </c>
      <c r="L23" s="32">
        <f t="shared" si="17"/>
        <v>4343</v>
      </c>
      <c r="M23" s="32">
        <f t="shared" si="17"/>
        <v>3127</v>
      </c>
      <c r="N23" s="32">
        <f t="shared" si="17"/>
        <v>2751</v>
      </c>
      <c r="O23" s="107">
        <f t="shared" si="17"/>
        <v>2844</v>
      </c>
      <c r="P23" s="30">
        <f t="shared" si="17"/>
        <v>66333</v>
      </c>
      <c r="Q23" s="30">
        <f t="shared" si="17"/>
        <v>24574</v>
      </c>
      <c r="R23" s="30">
        <f t="shared" si="17"/>
        <v>41759</v>
      </c>
      <c r="S23" s="34">
        <f t="shared" si="17"/>
        <v>3014</v>
      </c>
      <c r="T23" s="32">
        <f t="shared" si="17"/>
        <v>2683</v>
      </c>
      <c r="U23" s="32">
        <f t="shared" si="17"/>
        <v>4417</v>
      </c>
      <c r="V23" s="32">
        <f t="shared" si="17"/>
        <v>5993</v>
      </c>
      <c r="W23" s="32">
        <f t="shared" si="17"/>
        <v>8467</v>
      </c>
      <c r="X23" s="32">
        <f t="shared" si="17"/>
        <v>7584</v>
      </c>
      <c r="Y23" s="32">
        <f t="shared" si="17"/>
        <v>8161</v>
      </c>
      <c r="Z23" s="32">
        <f t="shared" si="17"/>
        <v>8735</v>
      </c>
      <c r="AA23" s="32">
        <f t="shared" si="17"/>
        <v>8370</v>
      </c>
      <c r="AB23" s="63">
        <f t="shared" si="17"/>
        <v>8909</v>
      </c>
    </row>
    <row r="24" spans="2:28" x14ac:dyDescent="0.2">
      <c r="B24" s="102" t="s">
        <v>27</v>
      </c>
      <c r="C24" s="32">
        <f t="shared" si="11"/>
        <v>8615</v>
      </c>
      <c r="D24" s="32">
        <f t="shared" si="12"/>
        <v>1679</v>
      </c>
      <c r="E24" s="32">
        <f t="shared" si="13"/>
        <v>518</v>
      </c>
      <c r="F24" s="30">
        <f>(F56+F59)</f>
        <v>1161</v>
      </c>
      <c r="G24" s="103">
        <v>161</v>
      </c>
      <c r="H24" s="34">
        <f>(H56+H59)</f>
        <v>117</v>
      </c>
      <c r="I24" s="32">
        <f t="shared" ref="I24:AB24" si="18">(I56+I59)</f>
        <v>131</v>
      </c>
      <c r="J24" s="33">
        <f t="shared" si="18"/>
        <v>109</v>
      </c>
      <c r="K24" s="55">
        <f t="shared" si="18"/>
        <v>70</v>
      </c>
      <c r="L24" s="32">
        <f t="shared" si="18"/>
        <v>286</v>
      </c>
      <c r="M24" s="32">
        <f t="shared" si="18"/>
        <v>255</v>
      </c>
      <c r="N24" s="32">
        <f t="shared" si="18"/>
        <v>221</v>
      </c>
      <c r="O24" s="107">
        <f t="shared" si="18"/>
        <v>329</v>
      </c>
      <c r="P24" s="30">
        <f t="shared" si="18"/>
        <v>6936</v>
      </c>
      <c r="Q24" s="30">
        <f t="shared" si="18"/>
        <v>3583</v>
      </c>
      <c r="R24" s="30">
        <f t="shared" si="18"/>
        <v>3353</v>
      </c>
      <c r="S24" s="34">
        <f t="shared" si="18"/>
        <v>298</v>
      </c>
      <c r="T24" s="32">
        <f t="shared" si="18"/>
        <v>564</v>
      </c>
      <c r="U24" s="32">
        <f t="shared" si="18"/>
        <v>605</v>
      </c>
      <c r="V24" s="32">
        <f t="shared" si="18"/>
        <v>978</v>
      </c>
      <c r="W24" s="32">
        <f t="shared" si="18"/>
        <v>1138</v>
      </c>
      <c r="X24" s="32">
        <f t="shared" si="18"/>
        <v>1048</v>
      </c>
      <c r="Y24" s="32">
        <f t="shared" si="18"/>
        <v>809</v>
      </c>
      <c r="Z24" s="32">
        <f t="shared" si="18"/>
        <v>566</v>
      </c>
      <c r="AA24" s="32">
        <f t="shared" si="18"/>
        <v>482</v>
      </c>
      <c r="AB24" s="63">
        <f t="shared" si="18"/>
        <v>448</v>
      </c>
    </row>
    <row r="25" spans="2:28" x14ac:dyDescent="0.2">
      <c r="B25" s="59" t="s">
        <v>28</v>
      </c>
      <c r="C25" s="32">
        <f t="shared" si="11"/>
        <v>8898</v>
      </c>
      <c r="D25" s="32">
        <f t="shared" si="12"/>
        <v>1675</v>
      </c>
      <c r="E25" s="32">
        <f t="shared" si="13"/>
        <v>785</v>
      </c>
      <c r="F25" s="39">
        <f>(F48+F52+F54)</f>
        <v>890</v>
      </c>
      <c r="G25" s="100">
        <v>179</v>
      </c>
      <c r="H25" s="43">
        <f>(H48+H52+H54)</f>
        <v>155</v>
      </c>
      <c r="I25" s="41">
        <f t="shared" ref="I25:AB25" si="19">(I48+I52+I54)</f>
        <v>156</v>
      </c>
      <c r="J25" s="42">
        <f t="shared" si="19"/>
        <v>295</v>
      </c>
      <c r="K25" s="105">
        <f t="shared" si="19"/>
        <v>174</v>
      </c>
      <c r="L25" s="41">
        <f t="shared" si="19"/>
        <v>152</v>
      </c>
      <c r="M25" s="41">
        <f t="shared" si="19"/>
        <v>173</v>
      </c>
      <c r="N25" s="41">
        <f t="shared" si="19"/>
        <v>168</v>
      </c>
      <c r="O25" s="106">
        <f t="shared" si="19"/>
        <v>223</v>
      </c>
      <c r="P25" s="39">
        <f t="shared" si="19"/>
        <v>7223</v>
      </c>
      <c r="Q25" s="39">
        <f t="shared" si="19"/>
        <v>2857</v>
      </c>
      <c r="R25" s="39">
        <f t="shared" si="19"/>
        <v>4366</v>
      </c>
      <c r="S25" s="43">
        <f t="shared" si="19"/>
        <v>320</v>
      </c>
      <c r="T25" s="41">
        <f t="shared" si="19"/>
        <v>380</v>
      </c>
      <c r="U25" s="41">
        <f t="shared" si="19"/>
        <v>580</v>
      </c>
      <c r="V25" s="41">
        <f t="shared" si="19"/>
        <v>675</v>
      </c>
      <c r="W25" s="41">
        <f t="shared" si="19"/>
        <v>902</v>
      </c>
      <c r="X25" s="41">
        <f t="shared" si="19"/>
        <v>892</v>
      </c>
      <c r="Y25" s="41">
        <f t="shared" si="19"/>
        <v>1023</v>
      </c>
      <c r="Z25" s="41">
        <f t="shared" si="19"/>
        <v>901</v>
      </c>
      <c r="AA25" s="41">
        <f t="shared" si="19"/>
        <v>809</v>
      </c>
      <c r="AB25" s="61">
        <f t="shared" si="19"/>
        <v>741</v>
      </c>
    </row>
    <row r="26" spans="2:28" x14ac:dyDescent="0.2">
      <c r="B26" s="62"/>
      <c r="C26" s="32"/>
      <c r="D26" s="32"/>
      <c r="E26" s="32"/>
      <c r="F26" s="39"/>
      <c r="G26" s="100"/>
      <c r="H26" s="43"/>
      <c r="I26" s="41"/>
      <c r="J26" s="42"/>
      <c r="K26" s="105"/>
      <c r="L26" s="41"/>
      <c r="M26" s="41"/>
      <c r="N26" s="41"/>
      <c r="O26" s="106"/>
      <c r="P26" s="39"/>
      <c r="Q26" s="39"/>
      <c r="R26" s="39"/>
      <c r="S26" s="43"/>
      <c r="T26" s="41"/>
      <c r="U26" s="41"/>
      <c r="V26" s="41"/>
      <c r="W26" s="41"/>
      <c r="X26" s="41"/>
      <c r="Y26" s="41"/>
      <c r="Z26" s="41"/>
      <c r="AA26" s="41"/>
      <c r="AB26" s="61"/>
    </row>
    <row r="27" spans="2:28" x14ac:dyDescent="0.2">
      <c r="B27" s="38"/>
      <c r="C27" s="48"/>
      <c r="D27" s="48"/>
      <c r="E27" s="48"/>
      <c r="F27" s="54"/>
      <c r="G27" s="100"/>
      <c r="H27" s="43"/>
      <c r="I27" s="32"/>
      <c r="J27" s="33"/>
      <c r="K27" s="55"/>
      <c r="L27" s="32"/>
      <c r="M27" s="32"/>
      <c r="N27" s="26"/>
      <c r="O27" s="108"/>
      <c r="P27" s="109"/>
      <c r="Q27" s="54"/>
      <c r="R27" s="54"/>
      <c r="S27" s="56"/>
      <c r="T27" s="26"/>
      <c r="U27" s="26"/>
      <c r="V27" s="26"/>
      <c r="W27" s="32"/>
      <c r="X27" s="32"/>
      <c r="Y27" s="57"/>
      <c r="Z27" s="26"/>
      <c r="AA27" s="32"/>
      <c r="AB27" s="58"/>
    </row>
    <row r="28" spans="2:28" x14ac:dyDescent="0.2">
      <c r="B28" s="59" t="s">
        <v>29</v>
      </c>
      <c r="C28" s="41">
        <f t="shared" ref="C28:C34" si="20">(D28+P28)</f>
        <v>151529</v>
      </c>
      <c r="D28" s="41">
        <f t="shared" ref="D28:D34" si="21">(F28+E28)</f>
        <v>63621</v>
      </c>
      <c r="E28" s="41">
        <f t="shared" ref="E28:E34" si="22">(J28+I28+H28+G28)</f>
        <v>31666</v>
      </c>
      <c r="F28" s="60">
        <f t="shared" ref="F28:F34" si="23">(K28+L28+M28+N28+O28)</f>
        <v>31955</v>
      </c>
      <c r="G28" s="100">
        <v>9008</v>
      </c>
      <c r="H28" s="43">
        <v>6637</v>
      </c>
      <c r="I28" s="41">
        <f>SUM(I29:I34)</f>
        <v>7925</v>
      </c>
      <c r="J28" s="41">
        <f>SUM(J29:J34)</f>
        <v>8096</v>
      </c>
      <c r="K28" s="41">
        <f>SUM(K29:K34)</f>
        <v>6927</v>
      </c>
      <c r="L28" s="41">
        <f>SUM(L29:L34)</f>
        <v>7832</v>
      </c>
      <c r="M28" s="41">
        <f>SUM(M29:M34)</f>
        <v>5772</v>
      </c>
      <c r="N28" s="41">
        <v>5997</v>
      </c>
      <c r="O28" s="42">
        <v>5427</v>
      </c>
      <c r="P28" s="39">
        <f t="shared" ref="P28:P34" si="24">(S28+T28+U28+V28+W28+X28+Y28+Z28+AA28+AB28)</f>
        <v>87908</v>
      </c>
      <c r="Q28" s="60">
        <f t="shared" ref="Q28:Q34" si="25">(S28+T28+U28+V28+W28)</f>
        <v>34945</v>
      </c>
      <c r="R28" s="60">
        <f t="shared" ref="R28:R34" si="26">(X28+Y28+Z28+AA28+AB28)</f>
        <v>52963</v>
      </c>
      <c r="S28" s="110">
        <v>4963</v>
      </c>
      <c r="T28" s="41">
        <v>5361</v>
      </c>
      <c r="U28" s="41">
        <v>5986</v>
      </c>
      <c r="V28" s="41">
        <v>7702</v>
      </c>
      <c r="W28" s="41">
        <v>10933</v>
      </c>
      <c r="X28" s="41">
        <v>9920</v>
      </c>
      <c r="Y28" s="41">
        <v>10815</v>
      </c>
      <c r="Z28" s="41">
        <v>10442</v>
      </c>
      <c r="AA28" s="41">
        <v>10401</v>
      </c>
      <c r="AB28" s="61">
        <v>11385</v>
      </c>
    </row>
    <row r="29" spans="2:28" x14ac:dyDescent="0.2">
      <c r="B29" s="62" t="s">
        <v>30</v>
      </c>
      <c r="C29" s="32">
        <f t="shared" si="20"/>
        <v>40643</v>
      </c>
      <c r="D29" s="32">
        <f t="shared" si="21"/>
        <v>19460</v>
      </c>
      <c r="E29" s="32">
        <f t="shared" si="22"/>
        <v>9502</v>
      </c>
      <c r="F29" s="54">
        <f t="shared" si="23"/>
        <v>9958</v>
      </c>
      <c r="G29" s="103">
        <v>2046</v>
      </c>
      <c r="H29" s="34">
        <v>2406</v>
      </c>
      <c r="I29" s="32">
        <v>2394</v>
      </c>
      <c r="J29" s="32">
        <v>2656</v>
      </c>
      <c r="K29" s="32">
        <v>2441</v>
      </c>
      <c r="L29" s="32">
        <v>1851</v>
      </c>
      <c r="M29" s="32">
        <v>1595</v>
      </c>
      <c r="N29" s="32">
        <v>2360</v>
      </c>
      <c r="O29" s="33">
        <v>1711</v>
      </c>
      <c r="P29" s="30">
        <f t="shared" si="24"/>
        <v>21183</v>
      </c>
      <c r="Q29" s="54">
        <f t="shared" si="25"/>
        <v>7889</v>
      </c>
      <c r="R29" s="54">
        <f t="shared" si="26"/>
        <v>13294</v>
      </c>
      <c r="S29" s="111">
        <v>1175</v>
      </c>
      <c r="T29" s="32">
        <v>974</v>
      </c>
      <c r="U29" s="32">
        <v>1831</v>
      </c>
      <c r="V29" s="32">
        <v>1414</v>
      </c>
      <c r="W29" s="32">
        <v>2495</v>
      </c>
      <c r="X29" s="32">
        <v>2364</v>
      </c>
      <c r="Y29" s="32">
        <v>3001</v>
      </c>
      <c r="Z29" s="32">
        <v>2359</v>
      </c>
      <c r="AA29" s="32">
        <v>2492</v>
      </c>
      <c r="AB29" s="63">
        <v>3078</v>
      </c>
    </row>
    <row r="30" spans="2:28" x14ac:dyDescent="0.2">
      <c r="B30" s="62" t="s">
        <v>31</v>
      </c>
      <c r="C30" s="32">
        <f t="shared" si="20"/>
        <v>31719</v>
      </c>
      <c r="D30" s="32">
        <f t="shared" si="21"/>
        <v>10606</v>
      </c>
      <c r="E30" s="32">
        <f t="shared" si="22"/>
        <v>6088</v>
      </c>
      <c r="F30" s="54">
        <f t="shared" si="23"/>
        <v>4518</v>
      </c>
      <c r="G30" s="103">
        <v>2107</v>
      </c>
      <c r="H30" s="34">
        <v>1376</v>
      </c>
      <c r="I30" s="32">
        <v>1293</v>
      </c>
      <c r="J30" s="32">
        <v>1312</v>
      </c>
      <c r="K30" s="32">
        <v>1004</v>
      </c>
      <c r="L30" s="32">
        <v>1102</v>
      </c>
      <c r="M30" s="32">
        <v>695</v>
      </c>
      <c r="N30" s="32">
        <v>487</v>
      </c>
      <c r="O30" s="33">
        <v>1230</v>
      </c>
      <c r="P30" s="30">
        <f t="shared" si="24"/>
        <v>21113</v>
      </c>
      <c r="Q30" s="54">
        <f t="shared" si="25"/>
        <v>7845</v>
      </c>
      <c r="R30" s="54">
        <f t="shared" si="26"/>
        <v>13268</v>
      </c>
      <c r="S30" s="111">
        <v>1021</v>
      </c>
      <c r="T30" s="32">
        <v>1528</v>
      </c>
      <c r="U30" s="32">
        <v>1143</v>
      </c>
      <c r="V30" s="32">
        <v>2217</v>
      </c>
      <c r="W30" s="32">
        <v>1936</v>
      </c>
      <c r="X30" s="32">
        <v>2103</v>
      </c>
      <c r="Y30" s="32">
        <v>2599</v>
      </c>
      <c r="Z30" s="32">
        <v>2706</v>
      </c>
      <c r="AA30" s="32">
        <v>3153</v>
      </c>
      <c r="AB30" s="63">
        <v>2707</v>
      </c>
    </row>
    <row r="31" spans="2:28" x14ac:dyDescent="0.2">
      <c r="B31" s="62" t="s">
        <v>32</v>
      </c>
      <c r="C31" s="32">
        <f t="shared" si="20"/>
        <v>11417</v>
      </c>
      <c r="D31" s="32">
        <f t="shared" si="21"/>
        <v>2801</v>
      </c>
      <c r="E31" s="32">
        <f t="shared" si="22"/>
        <v>1324</v>
      </c>
      <c r="F31" s="54">
        <f t="shared" si="23"/>
        <v>1477</v>
      </c>
      <c r="G31" s="103">
        <v>399</v>
      </c>
      <c r="H31" s="34">
        <v>312</v>
      </c>
      <c r="I31" s="32">
        <v>294</v>
      </c>
      <c r="J31" s="32">
        <v>319</v>
      </c>
      <c r="K31" s="32">
        <v>355</v>
      </c>
      <c r="L31" s="32">
        <v>429</v>
      </c>
      <c r="M31" s="32">
        <v>315</v>
      </c>
      <c r="N31" s="32">
        <v>183</v>
      </c>
      <c r="O31" s="33">
        <v>195</v>
      </c>
      <c r="P31" s="30">
        <f t="shared" si="24"/>
        <v>8616</v>
      </c>
      <c r="Q31" s="54">
        <f t="shared" si="25"/>
        <v>2008</v>
      </c>
      <c r="R31" s="54">
        <f t="shared" si="26"/>
        <v>6608</v>
      </c>
      <c r="S31" s="111">
        <v>180</v>
      </c>
      <c r="T31" s="32">
        <v>196</v>
      </c>
      <c r="U31" s="32">
        <v>312</v>
      </c>
      <c r="V31" s="32">
        <v>511</v>
      </c>
      <c r="W31" s="32">
        <v>809</v>
      </c>
      <c r="X31" s="32">
        <v>1040</v>
      </c>
      <c r="Y31" s="32">
        <v>1065</v>
      </c>
      <c r="Z31" s="32">
        <v>1654</v>
      </c>
      <c r="AA31" s="32">
        <v>1390</v>
      </c>
      <c r="AB31" s="63">
        <v>1459</v>
      </c>
    </row>
    <row r="32" spans="2:28" x14ac:dyDescent="0.2">
      <c r="B32" s="62" t="s">
        <v>33</v>
      </c>
      <c r="C32" s="32">
        <f t="shared" si="20"/>
        <v>23274</v>
      </c>
      <c r="D32" s="32">
        <f t="shared" si="21"/>
        <v>7628</v>
      </c>
      <c r="E32" s="32">
        <f t="shared" si="22"/>
        <v>3519</v>
      </c>
      <c r="F32" s="54">
        <f t="shared" si="23"/>
        <v>4109</v>
      </c>
      <c r="G32" s="103">
        <v>863</v>
      </c>
      <c r="H32" s="34">
        <v>886</v>
      </c>
      <c r="I32" s="32">
        <v>847</v>
      </c>
      <c r="J32" s="32">
        <v>923</v>
      </c>
      <c r="K32" s="32">
        <v>860</v>
      </c>
      <c r="L32" s="32">
        <v>926</v>
      </c>
      <c r="M32" s="32">
        <v>751</v>
      </c>
      <c r="N32" s="32">
        <v>801</v>
      </c>
      <c r="O32" s="33">
        <v>771</v>
      </c>
      <c r="P32" s="30">
        <f t="shared" si="24"/>
        <v>15646</v>
      </c>
      <c r="Q32" s="54">
        <f t="shared" si="25"/>
        <v>6405</v>
      </c>
      <c r="R32" s="54">
        <f t="shared" si="26"/>
        <v>9241</v>
      </c>
      <c r="S32" s="111">
        <v>773</v>
      </c>
      <c r="T32" s="32">
        <v>636</v>
      </c>
      <c r="U32" s="32">
        <v>993</v>
      </c>
      <c r="V32" s="32">
        <v>1344</v>
      </c>
      <c r="W32" s="32">
        <v>2659</v>
      </c>
      <c r="X32" s="32">
        <v>1836</v>
      </c>
      <c r="Y32" s="32">
        <v>1976</v>
      </c>
      <c r="Z32" s="32">
        <v>1883</v>
      </c>
      <c r="AA32" s="32">
        <v>1844</v>
      </c>
      <c r="AB32" s="63">
        <v>1702</v>
      </c>
    </row>
    <row r="33" spans="2:28" x14ac:dyDescent="0.2">
      <c r="B33" s="62" t="s">
        <v>34</v>
      </c>
      <c r="C33" s="32">
        <f t="shared" si="20"/>
        <v>30264</v>
      </c>
      <c r="D33" s="32">
        <f t="shared" si="21"/>
        <v>14739</v>
      </c>
      <c r="E33" s="32">
        <f t="shared" si="22"/>
        <v>7012</v>
      </c>
      <c r="F33" s="54">
        <f t="shared" si="23"/>
        <v>7727</v>
      </c>
      <c r="G33" s="103">
        <v>2046</v>
      </c>
      <c r="H33" s="34">
        <v>1219</v>
      </c>
      <c r="I33" s="32">
        <v>2154</v>
      </c>
      <c r="J33" s="32">
        <v>1593</v>
      </c>
      <c r="K33" s="32">
        <v>1446</v>
      </c>
      <c r="L33" s="32">
        <v>2267</v>
      </c>
      <c r="M33" s="32">
        <v>1686</v>
      </c>
      <c r="N33" s="32">
        <v>1177</v>
      </c>
      <c r="O33" s="33">
        <v>1151</v>
      </c>
      <c r="P33" s="30">
        <f t="shared" si="24"/>
        <v>15525</v>
      </c>
      <c r="Q33" s="54">
        <f t="shared" si="25"/>
        <v>7153</v>
      </c>
      <c r="R33" s="54">
        <f t="shared" si="26"/>
        <v>8372</v>
      </c>
      <c r="S33" s="111">
        <v>1473</v>
      </c>
      <c r="T33" s="32">
        <v>947</v>
      </c>
      <c r="U33" s="32">
        <v>1388</v>
      </c>
      <c r="V33" s="32">
        <v>1567</v>
      </c>
      <c r="W33" s="32">
        <v>1778</v>
      </c>
      <c r="X33" s="32">
        <v>1837</v>
      </c>
      <c r="Y33" s="32">
        <v>1479</v>
      </c>
      <c r="Z33" s="32">
        <v>1547</v>
      </c>
      <c r="AA33" s="32">
        <v>1327</v>
      </c>
      <c r="AB33" s="63">
        <v>2182</v>
      </c>
    </row>
    <row r="34" spans="2:28" x14ac:dyDescent="0.2">
      <c r="B34" s="62" t="s">
        <v>35</v>
      </c>
      <c r="C34" s="32">
        <f t="shared" si="20"/>
        <v>14212</v>
      </c>
      <c r="D34" s="32">
        <f t="shared" si="21"/>
        <v>8387</v>
      </c>
      <c r="E34" s="32">
        <f t="shared" si="22"/>
        <v>4221</v>
      </c>
      <c r="F34" s="54">
        <f t="shared" si="23"/>
        <v>4166</v>
      </c>
      <c r="G34" s="103">
        <v>1547</v>
      </c>
      <c r="H34" s="34">
        <v>438</v>
      </c>
      <c r="I34" s="32">
        <v>943</v>
      </c>
      <c r="J34" s="32">
        <v>1293</v>
      </c>
      <c r="K34" s="32">
        <v>821</v>
      </c>
      <c r="L34" s="32">
        <v>1257</v>
      </c>
      <c r="M34" s="32">
        <v>730</v>
      </c>
      <c r="N34" s="32">
        <v>989</v>
      </c>
      <c r="O34" s="33">
        <v>369</v>
      </c>
      <c r="P34" s="30">
        <f t="shared" si="24"/>
        <v>5825</v>
      </c>
      <c r="Q34" s="54">
        <f t="shared" si="25"/>
        <v>3645</v>
      </c>
      <c r="R34" s="54">
        <f t="shared" si="26"/>
        <v>2180</v>
      </c>
      <c r="S34" s="111">
        <v>341</v>
      </c>
      <c r="T34" s="32">
        <v>1080</v>
      </c>
      <c r="U34" s="32">
        <v>319</v>
      </c>
      <c r="V34" s="32">
        <v>649</v>
      </c>
      <c r="W34" s="32">
        <v>1256</v>
      </c>
      <c r="X34" s="32">
        <v>740</v>
      </c>
      <c r="Y34" s="32">
        <v>695</v>
      </c>
      <c r="Z34" s="32">
        <v>293</v>
      </c>
      <c r="AA34" s="32">
        <v>195</v>
      </c>
      <c r="AB34" s="63">
        <v>257</v>
      </c>
    </row>
    <row r="35" spans="2:28" x14ac:dyDescent="0.2">
      <c r="B35" s="62"/>
      <c r="C35" s="32"/>
      <c r="D35" s="32"/>
      <c r="E35" s="32"/>
      <c r="F35" s="54"/>
      <c r="G35" s="103"/>
      <c r="H35" s="34"/>
      <c r="I35" s="26"/>
      <c r="J35" s="26"/>
      <c r="K35" s="26"/>
      <c r="L35" s="26"/>
      <c r="M35" s="26"/>
      <c r="N35" s="26"/>
      <c r="O35" s="64"/>
      <c r="P35" s="65"/>
      <c r="Q35" s="54"/>
      <c r="R35" s="54"/>
      <c r="S35" s="112"/>
      <c r="T35" s="26"/>
      <c r="U35" s="26"/>
      <c r="V35" s="103"/>
      <c r="W35" s="57"/>
      <c r="X35" s="57"/>
      <c r="Y35" s="57"/>
      <c r="Z35" s="57"/>
      <c r="AA35" s="57"/>
      <c r="AB35" s="58"/>
    </row>
    <row r="36" spans="2:28" x14ac:dyDescent="0.2">
      <c r="B36" s="59" t="s">
        <v>36</v>
      </c>
      <c r="C36" s="41">
        <f t="shared" ref="C36:C39" si="27">(D36+P36)</f>
        <v>126732</v>
      </c>
      <c r="D36" s="41">
        <f t="shared" ref="D36:D39" si="28">(F36+E36)</f>
        <v>49856</v>
      </c>
      <c r="E36" s="41">
        <f t="shared" ref="E36:E39" si="29">(J36+I36+H36+G36)</f>
        <v>23638</v>
      </c>
      <c r="F36" s="60">
        <f>(K36+L36+M36+N36+O36)</f>
        <v>26218</v>
      </c>
      <c r="G36" s="100">
        <v>6214</v>
      </c>
      <c r="H36" s="43">
        <v>6148</v>
      </c>
      <c r="I36" s="41">
        <f>SUM(I37:I39)</f>
        <v>6136</v>
      </c>
      <c r="J36" s="41">
        <f>SUM(J37:J39)</f>
        <v>5140</v>
      </c>
      <c r="K36" s="41">
        <f>SUM(K37:K39)</f>
        <v>6442</v>
      </c>
      <c r="L36" s="41">
        <f>SUM(L37:L39)</f>
        <v>5910</v>
      </c>
      <c r="M36" s="41">
        <f>SUM(M37:M39)</f>
        <v>5938</v>
      </c>
      <c r="N36" s="41">
        <v>4383</v>
      </c>
      <c r="O36" s="42">
        <v>3545</v>
      </c>
      <c r="P36" s="39">
        <f>(S36+T36+U36+V36+W36+X36+Y36+Z36+AA36+AB36)</f>
        <v>76876</v>
      </c>
      <c r="Q36" s="60">
        <f>(S36+T36+U36+V36+W36)</f>
        <v>29543</v>
      </c>
      <c r="R36" s="60">
        <f>(X36+Y36+Z36+AA36+AB36)</f>
        <v>47333</v>
      </c>
      <c r="S36" s="110">
        <v>2960</v>
      </c>
      <c r="T36" s="41">
        <v>3401</v>
      </c>
      <c r="U36" s="41">
        <v>6930</v>
      </c>
      <c r="V36" s="41">
        <v>7364</v>
      </c>
      <c r="W36" s="41">
        <v>8888</v>
      </c>
      <c r="X36" s="41">
        <v>7542</v>
      </c>
      <c r="Y36" s="41">
        <v>9203</v>
      </c>
      <c r="Z36" s="41">
        <v>9154</v>
      </c>
      <c r="AA36" s="41">
        <v>10281</v>
      </c>
      <c r="AB36" s="61">
        <v>11153</v>
      </c>
    </row>
    <row r="37" spans="2:28" x14ac:dyDescent="0.2">
      <c r="B37" s="62" t="s">
        <v>37</v>
      </c>
      <c r="C37" s="32">
        <f t="shared" si="27"/>
        <v>28056</v>
      </c>
      <c r="D37" s="32">
        <f t="shared" si="28"/>
        <v>12220</v>
      </c>
      <c r="E37" s="32">
        <f t="shared" si="29"/>
        <v>7102</v>
      </c>
      <c r="F37" s="54">
        <f>(K37+L37+M37+N37+O37)</f>
        <v>5118</v>
      </c>
      <c r="G37" s="103">
        <v>2000</v>
      </c>
      <c r="H37" s="34">
        <v>1893</v>
      </c>
      <c r="I37" s="32">
        <v>1906</v>
      </c>
      <c r="J37" s="32">
        <v>1303</v>
      </c>
      <c r="K37" s="32">
        <v>1311</v>
      </c>
      <c r="L37" s="32">
        <v>1220</v>
      </c>
      <c r="M37" s="32">
        <v>1004</v>
      </c>
      <c r="N37" s="32">
        <v>644</v>
      </c>
      <c r="O37" s="33">
        <v>939</v>
      </c>
      <c r="P37" s="30">
        <f>(S37+T37+U37+V37+W37+X37+Y37+Z37+AA37+AB37)</f>
        <v>15836</v>
      </c>
      <c r="Q37" s="54">
        <f>(S37+T37+U37+V37+W37)</f>
        <v>5918</v>
      </c>
      <c r="R37" s="54">
        <f>(X37+Y37+Z37+AA37+AB37)</f>
        <v>9918</v>
      </c>
      <c r="S37" s="111">
        <v>839</v>
      </c>
      <c r="T37" s="32">
        <v>619</v>
      </c>
      <c r="U37" s="32">
        <v>1288</v>
      </c>
      <c r="V37" s="32">
        <v>1300</v>
      </c>
      <c r="W37" s="32">
        <v>1872</v>
      </c>
      <c r="X37" s="32">
        <v>1773</v>
      </c>
      <c r="Y37" s="32">
        <v>1837</v>
      </c>
      <c r="Z37" s="32">
        <v>1578</v>
      </c>
      <c r="AA37" s="32">
        <v>1983</v>
      </c>
      <c r="AB37" s="63">
        <v>2747</v>
      </c>
    </row>
    <row r="38" spans="2:28" x14ac:dyDescent="0.2">
      <c r="B38" s="62" t="s">
        <v>38</v>
      </c>
      <c r="C38" s="32">
        <f t="shared" si="27"/>
        <v>59459</v>
      </c>
      <c r="D38" s="32">
        <f t="shared" si="28"/>
        <v>23579</v>
      </c>
      <c r="E38" s="32">
        <f t="shared" si="29"/>
        <v>7834</v>
      </c>
      <c r="F38" s="54">
        <f>(K38+L38+M38+N38+O38)</f>
        <v>15745</v>
      </c>
      <c r="G38" s="103">
        <v>1947</v>
      </c>
      <c r="H38" s="34">
        <v>1637</v>
      </c>
      <c r="I38" s="32">
        <v>2170</v>
      </c>
      <c r="J38" s="32">
        <v>2080</v>
      </c>
      <c r="K38" s="32">
        <v>3839</v>
      </c>
      <c r="L38" s="32">
        <v>3514</v>
      </c>
      <c r="M38" s="32">
        <v>3981</v>
      </c>
      <c r="N38" s="32">
        <v>2512</v>
      </c>
      <c r="O38" s="33">
        <v>1899</v>
      </c>
      <c r="P38" s="30">
        <f>(S38+T38+U38+V38+W38+X38+Y38+Z38+AA38+AB38)</f>
        <v>35880</v>
      </c>
      <c r="Q38" s="54">
        <f>(S38+T38+U38+V38+W38)</f>
        <v>12419</v>
      </c>
      <c r="R38" s="54">
        <f>(X38+Y38+Z38+AA38+AB38)</f>
        <v>23461</v>
      </c>
      <c r="S38" s="111">
        <v>862</v>
      </c>
      <c r="T38" s="32">
        <v>1476</v>
      </c>
      <c r="U38" s="32">
        <v>3459</v>
      </c>
      <c r="V38" s="32">
        <v>3031</v>
      </c>
      <c r="W38" s="32">
        <v>3591</v>
      </c>
      <c r="X38" s="32">
        <v>3821</v>
      </c>
      <c r="Y38" s="32">
        <v>4428</v>
      </c>
      <c r="Z38" s="32">
        <v>5013</v>
      </c>
      <c r="AA38" s="32">
        <v>5249</v>
      </c>
      <c r="AB38" s="63">
        <v>4950</v>
      </c>
    </row>
    <row r="39" spans="2:28" x14ac:dyDescent="0.2">
      <c r="B39" s="62" t="s">
        <v>39</v>
      </c>
      <c r="C39" s="32">
        <f t="shared" si="27"/>
        <v>39217</v>
      </c>
      <c r="D39" s="32">
        <f t="shared" si="28"/>
        <v>14057</v>
      </c>
      <c r="E39" s="32">
        <f t="shared" si="29"/>
        <v>8702</v>
      </c>
      <c r="F39" s="54">
        <f>(K39+L39+M39+N39+O39)</f>
        <v>5355</v>
      </c>
      <c r="G39" s="103">
        <v>2267</v>
      </c>
      <c r="H39" s="34">
        <v>2618</v>
      </c>
      <c r="I39" s="32">
        <v>2060</v>
      </c>
      <c r="J39" s="32">
        <v>1757</v>
      </c>
      <c r="K39" s="32">
        <v>1292</v>
      </c>
      <c r="L39" s="32">
        <v>1176</v>
      </c>
      <c r="M39" s="32">
        <v>953</v>
      </c>
      <c r="N39" s="32">
        <v>1227</v>
      </c>
      <c r="O39" s="33">
        <v>707</v>
      </c>
      <c r="P39" s="30">
        <f>(S39+T39+U39+V39+W39+X39+Y39+Z39+AA39+AB39)</f>
        <v>25160</v>
      </c>
      <c r="Q39" s="54">
        <f>(S39+T39+U39+V39+W39)</f>
        <v>11206</v>
      </c>
      <c r="R39" s="54">
        <f>(X39+Y39+Z39+AA39+AB39)</f>
        <v>13954</v>
      </c>
      <c r="S39" s="111">
        <v>1259</v>
      </c>
      <c r="T39" s="32">
        <v>1306</v>
      </c>
      <c r="U39" s="32">
        <v>2183</v>
      </c>
      <c r="V39" s="32">
        <v>3033</v>
      </c>
      <c r="W39" s="32">
        <v>3425</v>
      </c>
      <c r="X39" s="32">
        <v>1948</v>
      </c>
      <c r="Y39" s="32">
        <v>2938</v>
      </c>
      <c r="Z39" s="32">
        <v>2563</v>
      </c>
      <c r="AA39" s="32">
        <v>3049</v>
      </c>
      <c r="AB39" s="63">
        <v>3456</v>
      </c>
    </row>
    <row r="40" spans="2:28" x14ac:dyDescent="0.2">
      <c r="B40" s="62"/>
      <c r="C40" s="32"/>
      <c r="D40" s="32"/>
      <c r="E40" s="32"/>
      <c r="F40" s="54"/>
      <c r="G40" s="103"/>
      <c r="H40" s="34"/>
      <c r="I40" s="26"/>
      <c r="J40" s="26"/>
      <c r="K40" s="26"/>
      <c r="L40" s="26"/>
      <c r="M40" s="26"/>
      <c r="N40" s="26"/>
      <c r="O40" s="64"/>
      <c r="P40" s="65"/>
      <c r="Q40" s="54"/>
      <c r="R40" s="54"/>
      <c r="S40" s="112"/>
      <c r="T40" s="26"/>
      <c r="U40" s="26"/>
      <c r="V40" s="103"/>
      <c r="W40" s="32"/>
      <c r="X40" s="26"/>
      <c r="Y40" s="26"/>
      <c r="Z40" s="26"/>
      <c r="AA40" s="32"/>
      <c r="AB40" s="66"/>
    </row>
    <row r="41" spans="2:28" x14ac:dyDescent="0.2">
      <c r="B41" s="59" t="s">
        <v>40</v>
      </c>
      <c r="C41" s="41">
        <f t="shared" ref="C41:C44" si="30">(D41+P41)</f>
        <v>41709</v>
      </c>
      <c r="D41" s="41">
        <f t="shared" ref="D41:D44" si="31">(F41+E41)</f>
        <v>15912</v>
      </c>
      <c r="E41" s="41">
        <f t="shared" ref="E41:E44" si="32">(J41+I41+H41+G41)</f>
        <v>7948</v>
      </c>
      <c r="F41" s="60">
        <f>(K41+L41+M41+N41+O41)</f>
        <v>7964</v>
      </c>
      <c r="G41" s="100">
        <v>1849</v>
      </c>
      <c r="H41" s="43">
        <v>2109</v>
      </c>
      <c r="I41" s="41">
        <f>SUM(I42:I44)</f>
        <v>1803</v>
      </c>
      <c r="J41" s="41">
        <f>SUM(J42:J44)</f>
        <v>2187</v>
      </c>
      <c r="K41" s="41">
        <f>SUM(K42:K44)</f>
        <v>1460</v>
      </c>
      <c r="L41" s="41">
        <f>SUM(L42:L44)</f>
        <v>2017</v>
      </c>
      <c r="M41" s="41">
        <f>SUM(M42:M44)</f>
        <v>1552</v>
      </c>
      <c r="N41" s="41">
        <v>1724</v>
      </c>
      <c r="O41" s="42">
        <v>1211</v>
      </c>
      <c r="P41" s="39">
        <f>(S41+T41+U41+V41+W41+X41+Y41+Z41+AA41+AB41)</f>
        <v>25797</v>
      </c>
      <c r="Q41" s="60">
        <f>(S41+T41+U41+V41+W41)</f>
        <v>10317</v>
      </c>
      <c r="R41" s="60">
        <f>(X41+Y41+Z41+AA41+AB41)</f>
        <v>15480</v>
      </c>
      <c r="S41" s="110">
        <v>1443</v>
      </c>
      <c r="T41" s="41">
        <v>1513</v>
      </c>
      <c r="U41" s="41">
        <v>2180</v>
      </c>
      <c r="V41" s="41">
        <v>2391</v>
      </c>
      <c r="W41" s="41">
        <v>2790</v>
      </c>
      <c r="X41" s="41">
        <v>2909</v>
      </c>
      <c r="Y41" s="41">
        <v>3129</v>
      </c>
      <c r="Z41" s="41">
        <v>3312</v>
      </c>
      <c r="AA41" s="41">
        <v>2803</v>
      </c>
      <c r="AB41" s="61">
        <v>3327</v>
      </c>
    </row>
    <row r="42" spans="2:28" x14ac:dyDescent="0.2">
      <c r="B42" s="62" t="s">
        <v>41</v>
      </c>
      <c r="C42" s="32">
        <f t="shared" si="30"/>
        <v>7869</v>
      </c>
      <c r="D42" s="32">
        <f t="shared" si="31"/>
        <v>2170</v>
      </c>
      <c r="E42" s="32">
        <f t="shared" si="32"/>
        <v>1015</v>
      </c>
      <c r="F42" s="54">
        <f>(K42+L42+M42+N42+O42)</f>
        <v>1155</v>
      </c>
      <c r="G42" s="103">
        <v>184</v>
      </c>
      <c r="H42" s="34">
        <v>263</v>
      </c>
      <c r="I42" s="32">
        <v>236</v>
      </c>
      <c r="J42" s="32">
        <v>332</v>
      </c>
      <c r="K42" s="32">
        <v>213</v>
      </c>
      <c r="L42" s="32">
        <v>221</v>
      </c>
      <c r="M42" s="32">
        <v>276</v>
      </c>
      <c r="N42" s="32">
        <v>223</v>
      </c>
      <c r="O42" s="33">
        <v>222</v>
      </c>
      <c r="P42" s="30">
        <f>(S42+T42+U42+V42+W42+X42+Y42+Z42+AA42+AB42)</f>
        <v>5699</v>
      </c>
      <c r="Q42" s="54">
        <f>(S42+T42+U42+V42+W42)</f>
        <v>1638</v>
      </c>
      <c r="R42" s="54">
        <f>(X42+Y42+Z42+AA42+AB42)</f>
        <v>4061</v>
      </c>
      <c r="S42" s="111">
        <v>260</v>
      </c>
      <c r="T42" s="32">
        <v>252</v>
      </c>
      <c r="U42" s="32">
        <v>333</v>
      </c>
      <c r="V42" s="32">
        <v>305</v>
      </c>
      <c r="W42" s="32">
        <v>488</v>
      </c>
      <c r="X42" s="32">
        <v>525</v>
      </c>
      <c r="Y42" s="32">
        <v>791</v>
      </c>
      <c r="Z42" s="32">
        <v>928</v>
      </c>
      <c r="AA42" s="32">
        <v>886</v>
      </c>
      <c r="AB42" s="63">
        <v>931</v>
      </c>
    </row>
    <row r="43" spans="2:28" x14ac:dyDescent="0.2">
      <c r="B43" s="62" t="s">
        <v>42</v>
      </c>
      <c r="C43" s="32">
        <f t="shared" si="30"/>
        <v>18923</v>
      </c>
      <c r="D43" s="32">
        <f t="shared" si="31"/>
        <v>7644</v>
      </c>
      <c r="E43" s="32">
        <f t="shared" si="32"/>
        <v>3499</v>
      </c>
      <c r="F43" s="54">
        <f>(K43+L43+M43+N43+O43)</f>
        <v>4145</v>
      </c>
      <c r="G43" s="103">
        <v>734</v>
      </c>
      <c r="H43" s="34">
        <v>682</v>
      </c>
      <c r="I43" s="32">
        <v>869</v>
      </c>
      <c r="J43" s="32">
        <v>1214</v>
      </c>
      <c r="K43" s="32">
        <v>790</v>
      </c>
      <c r="L43" s="32">
        <v>1391</v>
      </c>
      <c r="M43" s="32">
        <v>671</v>
      </c>
      <c r="N43" s="32">
        <v>717</v>
      </c>
      <c r="O43" s="33">
        <v>576</v>
      </c>
      <c r="P43" s="30">
        <f>(S43+T43+U43+V43+W43+X43+Y43+Z43+AA43+AB43)</f>
        <v>11279</v>
      </c>
      <c r="Q43" s="54">
        <f>(S43+T43+U43+V43+W43)</f>
        <v>4964</v>
      </c>
      <c r="R43" s="54">
        <f>(X43+Y43+Z43+AA43+AB43)</f>
        <v>6315</v>
      </c>
      <c r="S43" s="111">
        <v>714</v>
      </c>
      <c r="T43" s="32">
        <v>706</v>
      </c>
      <c r="U43" s="32">
        <v>908</v>
      </c>
      <c r="V43" s="32">
        <v>1327</v>
      </c>
      <c r="W43" s="32">
        <v>1309</v>
      </c>
      <c r="X43" s="32">
        <v>1000</v>
      </c>
      <c r="Y43" s="32">
        <v>1244</v>
      </c>
      <c r="Z43" s="32">
        <v>1470</v>
      </c>
      <c r="AA43" s="32">
        <v>1368</v>
      </c>
      <c r="AB43" s="63">
        <v>1233</v>
      </c>
    </row>
    <row r="44" spans="2:28" x14ac:dyDescent="0.2">
      <c r="B44" s="62" t="s">
        <v>43</v>
      </c>
      <c r="C44" s="32">
        <f t="shared" si="30"/>
        <v>14917</v>
      </c>
      <c r="D44" s="32">
        <f t="shared" si="31"/>
        <v>6098</v>
      </c>
      <c r="E44" s="32">
        <f t="shared" si="32"/>
        <v>3434</v>
      </c>
      <c r="F44" s="54">
        <f>(K44+L44+M44+N44+O44)</f>
        <v>2664</v>
      </c>
      <c r="G44" s="103">
        <v>931</v>
      </c>
      <c r="H44" s="34">
        <v>1164</v>
      </c>
      <c r="I44" s="32">
        <v>698</v>
      </c>
      <c r="J44" s="32">
        <v>641</v>
      </c>
      <c r="K44" s="32">
        <v>457</v>
      </c>
      <c r="L44" s="32">
        <v>405</v>
      </c>
      <c r="M44" s="32">
        <v>605</v>
      </c>
      <c r="N44" s="32">
        <v>784</v>
      </c>
      <c r="O44" s="33">
        <v>413</v>
      </c>
      <c r="P44" s="30">
        <f>(S44+T44+U44+V44+W44+X44+Y44+Z44+AA44+AB44)</f>
        <v>8819</v>
      </c>
      <c r="Q44" s="54">
        <f>(S44+T44+U44+V44+W44)</f>
        <v>3715</v>
      </c>
      <c r="R44" s="54">
        <f>(X44+Y44+Z44+AA44+AB44)</f>
        <v>5104</v>
      </c>
      <c r="S44" s="111">
        <v>469</v>
      </c>
      <c r="T44" s="32">
        <v>555</v>
      </c>
      <c r="U44" s="32">
        <v>939</v>
      </c>
      <c r="V44" s="32">
        <v>759</v>
      </c>
      <c r="W44" s="32">
        <v>993</v>
      </c>
      <c r="X44" s="32">
        <v>1384</v>
      </c>
      <c r="Y44" s="32">
        <v>1094</v>
      </c>
      <c r="Z44" s="32">
        <v>914</v>
      </c>
      <c r="AA44" s="32">
        <v>549</v>
      </c>
      <c r="AB44" s="63">
        <v>1163</v>
      </c>
    </row>
    <row r="45" spans="2:28" x14ac:dyDescent="0.2">
      <c r="B45" s="62"/>
      <c r="C45" s="32"/>
      <c r="D45" s="32"/>
      <c r="E45" s="32"/>
      <c r="F45" s="54"/>
      <c r="G45" s="100"/>
      <c r="H45" s="43"/>
      <c r="I45" s="26"/>
      <c r="J45" s="26"/>
      <c r="K45" s="26"/>
      <c r="L45" s="26"/>
      <c r="M45" s="26"/>
      <c r="N45" s="26"/>
      <c r="O45" s="64"/>
      <c r="P45" s="65"/>
      <c r="Q45" s="54"/>
      <c r="R45" s="54"/>
      <c r="S45" s="112"/>
      <c r="T45" s="26"/>
      <c r="U45" s="26"/>
      <c r="V45" s="103"/>
      <c r="W45" s="32"/>
      <c r="X45" s="26"/>
      <c r="Y45" s="26"/>
      <c r="Z45" s="26"/>
      <c r="AA45" s="26"/>
      <c r="AB45" s="66"/>
    </row>
    <row r="46" spans="2:28" x14ac:dyDescent="0.2">
      <c r="B46" s="59" t="s">
        <v>44</v>
      </c>
      <c r="C46" s="41">
        <f t="shared" ref="C46:C49" si="33">(D46+P46)</f>
        <v>16712</v>
      </c>
      <c r="D46" s="41">
        <f t="shared" ref="D46:D49" si="34">(F46+E46)</f>
        <v>3677</v>
      </c>
      <c r="E46" s="41">
        <f t="shared" ref="E46:E49" si="35">(J46+I46+H46+G46)</f>
        <v>1705</v>
      </c>
      <c r="F46" s="60">
        <f>(K46+L46+M46+N46+O46)</f>
        <v>1972</v>
      </c>
      <c r="G46" s="100">
        <v>432</v>
      </c>
      <c r="H46" s="43">
        <v>396</v>
      </c>
      <c r="I46" s="41">
        <f>SUM(I47:I49)</f>
        <v>284</v>
      </c>
      <c r="J46" s="41">
        <f>SUM(J47:J49)</f>
        <v>593</v>
      </c>
      <c r="K46" s="41">
        <f>SUM(K47:K49)</f>
        <v>384</v>
      </c>
      <c r="L46" s="41">
        <f>SUM(L47:L49)</f>
        <v>465</v>
      </c>
      <c r="M46" s="41">
        <f>SUM(M47:M49)</f>
        <v>319</v>
      </c>
      <c r="N46" s="41">
        <v>331</v>
      </c>
      <c r="O46" s="42">
        <v>473</v>
      </c>
      <c r="P46" s="39">
        <f>(S46+T46+U46+V46+W46+X46+Y46+Z46+AA46+AB46)</f>
        <v>13035</v>
      </c>
      <c r="Q46" s="60">
        <f>(S46+T46+U46+V46+W46)</f>
        <v>5570</v>
      </c>
      <c r="R46" s="60">
        <f>(X46+Y46+Z46+AA46+AB46)</f>
        <v>7465</v>
      </c>
      <c r="S46" s="110">
        <v>462</v>
      </c>
      <c r="T46" s="41">
        <v>582</v>
      </c>
      <c r="U46" s="41">
        <v>818</v>
      </c>
      <c r="V46" s="41">
        <v>1315</v>
      </c>
      <c r="W46" s="41">
        <v>2393</v>
      </c>
      <c r="X46" s="41">
        <v>1843</v>
      </c>
      <c r="Y46" s="41">
        <v>1546</v>
      </c>
      <c r="Z46" s="41">
        <v>1671</v>
      </c>
      <c r="AA46" s="41">
        <v>1352</v>
      </c>
      <c r="AB46" s="61">
        <v>1053</v>
      </c>
    </row>
    <row r="47" spans="2:28" x14ac:dyDescent="0.2">
      <c r="B47" s="62" t="s">
        <v>45</v>
      </c>
      <c r="C47" s="32">
        <f t="shared" si="33"/>
        <v>1519</v>
      </c>
      <c r="D47" s="32">
        <f t="shared" si="34"/>
        <v>442</v>
      </c>
      <c r="E47" s="32">
        <f t="shared" si="35"/>
        <v>141</v>
      </c>
      <c r="F47" s="54">
        <f>(K47+L47+M47+N47+O47)</f>
        <v>301</v>
      </c>
      <c r="G47" s="103">
        <v>30</v>
      </c>
      <c r="H47" s="34">
        <v>21</v>
      </c>
      <c r="I47" s="32">
        <v>41</v>
      </c>
      <c r="J47" s="32">
        <v>49</v>
      </c>
      <c r="K47" s="32">
        <v>25</v>
      </c>
      <c r="L47" s="32">
        <v>46</v>
      </c>
      <c r="M47" s="32">
        <v>38</v>
      </c>
      <c r="N47" s="32">
        <v>70</v>
      </c>
      <c r="O47" s="33">
        <v>122</v>
      </c>
      <c r="P47" s="30">
        <f>(S47+T47+U47+V47+W47+X47+Y47+Z47+AA47+AB47)</f>
        <v>1077</v>
      </c>
      <c r="Q47" s="54">
        <f>(S47+T47+U47+V47+W47)</f>
        <v>588</v>
      </c>
      <c r="R47" s="54">
        <f>(X47+Y47+Z47+AA47+AB47)</f>
        <v>489</v>
      </c>
      <c r="S47" s="111">
        <v>138</v>
      </c>
      <c r="T47" s="32">
        <v>81</v>
      </c>
      <c r="U47" s="32">
        <v>135</v>
      </c>
      <c r="V47" s="32">
        <v>120</v>
      </c>
      <c r="W47" s="32">
        <v>114</v>
      </c>
      <c r="X47" s="32">
        <v>120</v>
      </c>
      <c r="Y47" s="32">
        <v>107</v>
      </c>
      <c r="Z47" s="32">
        <v>103</v>
      </c>
      <c r="AA47" s="32">
        <v>80</v>
      </c>
      <c r="AB47" s="63">
        <v>79</v>
      </c>
    </row>
    <row r="48" spans="2:28" x14ac:dyDescent="0.2">
      <c r="B48" s="62" t="s">
        <v>46</v>
      </c>
      <c r="C48" s="32">
        <f t="shared" si="33"/>
        <v>3662</v>
      </c>
      <c r="D48" s="32">
        <f t="shared" si="34"/>
        <v>881</v>
      </c>
      <c r="E48" s="32">
        <f t="shared" si="35"/>
        <v>426</v>
      </c>
      <c r="F48" s="54">
        <f>(K48+L48+M48+N48+O48)</f>
        <v>455</v>
      </c>
      <c r="G48" s="103">
        <v>92</v>
      </c>
      <c r="H48" s="34">
        <v>67</v>
      </c>
      <c r="I48" s="32">
        <v>43</v>
      </c>
      <c r="J48" s="32">
        <v>224</v>
      </c>
      <c r="K48" s="32">
        <v>85</v>
      </c>
      <c r="L48" s="32">
        <v>68</v>
      </c>
      <c r="M48" s="32">
        <v>114</v>
      </c>
      <c r="N48" s="32">
        <v>93</v>
      </c>
      <c r="O48" s="33">
        <v>95</v>
      </c>
      <c r="P48" s="30">
        <f>(S48+T48+U48+V48+W48+X48+Y48+Z48+AA48+AB48)</f>
        <v>2781</v>
      </c>
      <c r="Q48" s="54">
        <f>(S48+T48+U48+V48+W48)</f>
        <v>1220</v>
      </c>
      <c r="R48" s="54">
        <f>(X48+Y48+Z48+AA48+AB48)</f>
        <v>1561</v>
      </c>
      <c r="S48" s="111">
        <v>159</v>
      </c>
      <c r="T48" s="32">
        <v>184</v>
      </c>
      <c r="U48" s="32">
        <v>256</v>
      </c>
      <c r="V48" s="32">
        <v>287</v>
      </c>
      <c r="W48" s="32">
        <v>334</v>
      </c>
      <c r="X48" s="32">
        <v>355</v>
      </c>
      <c r="Y48" s="32">
        <v>334</v>
      </c>
      <c r="Z48" s="32">
        <v>333</v>
      </c>
      <c r="AA48" s="32">
        <v>286</v>
      </c>
      <c r="AB48" s="63">
        <v>253</v>
      </c>
    </row>
    <row r="49" spans="2:28" x14ac:dyDescent="0.2">
      <c r="B49" s="62" t="s">
        <v>47</v>
      </c>
      <c r="C49" s="32">
        <f t="shared" si="33"/>
        <v>11531</v>
      </c>
      <c r="D49" s="32">
        <f t="shared" si="34"/>
        <v>2354</v>
      </c>
      <c r="E49" s="32">
        <f t="shared" si="35"/>
        <v>1138</v>
      </c>
      <c r="F49" s="54">
        <f>(K49+L49+M49+N49+O49)</f>
        <v>1216</v>
      </c>
      <c r="G49" s="103">
        <v>310</v>
      </c>
      <c r="H49" s="34">
        <v>308</v>
      </c>
      <c r="I49" s="32">
        <v>200</v>
      </c>
      <c r="J49" s="32">
        <v>320</v>
      </c>
      <c r="K49" s="32">
        <v>274</v>
      </c>
      <c r="L49" s="32">
        <v>351</v>
      </c>
      <c r="M49" s="32">
        <v>167</v>
      </c>
      <c r="N49" s="32">
        <v>168</v>
      </c>
      <c r="O49" s="33">
        <v>256</v>
      </c>
      <c r="P49" s="30">
        <f>(S49+T49+U49+V49+W49+X49+Y49+Z49+AA49+AB49)</f>
        <v>9177</v>
      </c>
      <c r="Q49" s="54">
        <f>(S49+T49+U49+V49+W49)</f>
        <v>3762</v>
      </c>
      <c r="R49" s="54">
        <f>(X49+Y49+Z49+AA49+AB49)</f>
        <v>5415</v>
      </c>
      <c r="S49" s="111">
        <v>165</v>
      </c>
      <c r="T49" s="32">
        <v>317</v>
      </c>
      <c r="U49" s="32">
        <v>427</v>
      </c>
      <c r="V49" s="32">
        <v>908</v>
      </c>
      <c r="W49" s="32">
        <v>1945</v>
      </c>
      <c r="X49" s="32">
        <v>1368</v>
      </c>
      <c r="Y49" s="32">
        <v>1105</v>
      </c>
      <c r="Z49" s="32">
        <v>1235</v>
      </c>
      <c r="AA49" s="32">
        <v>986</v>
      </c>
      <c r="AB49" s="63">
        <v>721</v>
      </c>
    </row>
    <row r="50" spans="2:28" x14ac:dyDescent="0.2">
      <c r="B50" s="62"/>
      <c r="C50" s="32"/>
      <c r="D50" s="32"/>
      <c r="E50" s="32"/>
      <c r="F50" s="54"/>
      <c r="G50" s="100"/>
      <c r="H50" s="43"/>
      <c r="I50" s="26"/>
      <c r="J50" s="26"/>
      <c r="K50" s="26"/>
      <c r="L50" s="26"/>
      <c r="M50" s="26"/>
      <c r="N50" s="26"/>
      <c r="O50" s="64"/>
      <c r="P50" s="65"/>
      <c r="Q50" s="54"/>
      <c r="R50" s="54"/>
      <c r="S50" s="112"/>
      <c r="T50" s="26"/>
      <c r="U50" s="26"/>
      <c r="V50" s="103"/>
      <c r="W50" s="32"/>
      <c r="X50" s="32"/>
      <c r="Y50" s="26"/>
      <c r="Z50" s="26"/>
      <c r="AA50" s="26"/>
      <c r="AB50" s="66"/>
    </row>
    <row r="51" spans="2:28" x14ac:dyDescent="0.2">
      <c r="B51" s="59" t="s">
        <v>48</v>
      </c>
      <c r="C51" s="41">
        <f t="shared" ref="C51:C56" si="36">(D51+P51)</f>
        <v>25354</v>
      </c>
      <c r="D51" s="41">
        <f t="shared" ref="D51:D56" si="37">(F51+E51)</f>
        <v>5934</v>
      </c>
      <c r="E51" s="41">
        <f t="shared" ref="E51:E56" si="38">(J51+I51+H51+G51)</f>
        <v>1899</v>
      </c>
      <c r="F51" s="60">
        <f t="shared" ref="F51:F56" si="39">(K51+L51+M51+N51+O51)</f>
        <v>4035</v>
      </c>
      <c r="G51" s="100">
        <v>628</v>
      </c>
      <c r="H51" s="43">
        <v>464</v>
      </c>
      <c r="I51" s="41">
        <f>SUM(I52:I56)</f>
        <v>386</v>
      </c>
      <c r="J51" s="41">
        <f>SUM(J52:J56)</f>
        <v>421</v>
      </c>
      <c r="K51" s="41">
        <f>SUM(K52:K56)</f>
        <v>583</v>
      </c>
      <c r="L51" s="41">
        <f>SUM(L52:L56)</f>
        <v>796</v>
      </c>
      <c r="M51" s="41">
        <f>SUM(M52:M56)</f>
        <v>1120</v>
      </c>
      <c r="N51" s="41">
        <v>704</v>
      </c>
      <c r="O51" s="42">
        <v>832</v>
      </c>
      <c r="P51" s="39">
        <f t="shared" ref="P51:P56" si="40">(S51+T51+U51+V51+W51+X51+Y51+Z51+AA51+AB51)</f>
        <v>19420</v>
      </c>
      <c r="Q51" s="60">
        <f t="shared" ref="Q51:Q56" si="41">(S51+T51+U51+V51+W51)</f>
        <v>7646</v>
      </c>
      <c r="R51" s="60">
        <f t="shared" ref="R51:R56" si="42">(X51+Y51+Z51+AA51+AB51)</f>
        <v>11774</v>
      </c>
      <c r="S51" s="110">
        <v>754</v>
      </c>
      <c r="T51" s="41">
        <v>1290</v>
      </c>
      <c r="U51" s="41">
        <v>1447</v>
      </c>
      <c r="V51" s="41">
        <v>1802</v>
      </c>
      <c r="W51" s="41">
        <v>2353</v>
      </c>
      <c r="X51" s="41">
        <v>2335</v>
      </c>
      <c r="Y51" s="41">
        <v>2618</v>
      </c>
      <c r="Z51" s="41">
        <v>2472</v>
      </c>
      <c r="AA51" s="41">
        <v>2335</v>
      </c>
      <c r="AB51" s="61">
        <v>2014</v>
      </c>
    </row>
    <row r="52" spans="2:28" x14ac:dyDescent="0.2">
      <c r="B52" s="62" t="s">
        <v>49</v>
      </c>
      <c r="C52" s="32">
        <f t="shared" si="36"/>
        <v>2305</v>
      </c>
      <c r="D52" s="32">
        <f t="shared" si="37"/>
        <v>443</v>
      </c>
      <c r="E52" s="32">
        <f t="shared" si="38"/>
        <v>245</v>
      </c>
      <c r="F52" s="54">
        <f t="shared" si="39"/>
        <v>198</v>
      </c>
      <c r="G52" s="103">
        <v>59</v>
      </c>
      <c r="H52" s="34">
        <v>55</v>
      </c>
      <c r="I52" s="32">
        <v>85</v>
      </c>
      <c r="J52" s="32">
        <v>46</v>
      </c>
      <c r="K52" s="32">
        <v>35</v>
      </c>
      <c r="L52" s="32">
        <v>39</v>
      </c>
      <c r="M52" s="32">
        <v>28</v>
      </c>
      <c r="N52" s="32">
        <v>29</v>
      </c>
      <c r="O52" s="33">
        <v>67</v>
      </c>
      <c r="P52" s="30">
        <f t="shared" si="40"/>
        <v>1862</v>
      </c>
      <c r="Q52" s="54">
        <f t="shared" si="41"/>
        <v>782</v>
      </c>
      <c r="R52" s="54">
        <f t="shared" si="42"/>
        <v>1080</v>
      </c>
      <c r="S52" s="111">
        <v>44</v>
      </c>
      <c r="T52" s="32">
        <v>91</v>
      </c>
      <c r="U52" s="32">
        <v>91</v>
      </c>
      <c r="V52" s="32">
        <v>194</v>
      </c>
      <c r="W52" s="32">
        <v>362</v>
      </c>
      <c r="X52" s="32">
        <v>316</v>
      </c>
      <c r="Y52" s="32">
        <v>260</v>
      </c>
      <c r="Z52" s="32">
        <v>174</v>
      </c>
      <c r="AA52" s="32">
        <v>176</v>
      </c>
      <c r="AB52" s="63">
        <v>154</v>
      </c>
    </row>
    <row r="53" spans="2:28" x14ac:dyDescent="0.2">
      <c r="B53" s="62" t="s">
        <v>50</v>
      </c>
      <c r="C53" s="32">
        <f t="shared" si="36"/>
        <v>9291</v>
      </c>
      <c r="D53" s="32">
        <f t="shared" si="37"/>
        <v>2313</v>
      </c>
      <c r="E53" s="32">
        <f t="shared" si="38"/>
        <v>441</v>
      </c>
      <c r="F53" s="54">
        <f t="shared" si="39"/>
        <v>1872</v>
      </c>
      <c r="G53" s="103">
        <v>155</v>
      </c>
      <c r="H53" s="34">
        <v>99</v>
      </c>
      <c r="I53" s="32">
        <v>78</v>
      </c>
      <c r="J53" s="32">
        <v>109</v>
      </c>
      <c r="K53" s="32">
        <v>278</v>
      </c>
      <c r="L53" s="32">
        <v>225</v>
      </c>
      <c r="M53" s="32">
        <v>701</v>
      </c>
      <c r="N53" s="32">
        <v>304</v>
      </c>
      <c r="O53" s="33">
        <v>364</v>
      </c>
      <c r="P53" s="30">
        <f t="shared" si="40"/>
        <v>6978</v>
      </c>
      <c r="Q53" s="54">
        <f t="shared" si="41"/>
        <v>2402</v>
      </c>
      <c r="R53" s="54">
        <f t="shared" si="42"/>
        <v>4576</v>
      </c>
      <c r="S53" s="111">
        <v>236</v>
      </c>
      <c r="T53" s="32">
        <v>596</v>
      </c>
      <c r="U53" s="32">
        <v>422</v>
      </c>
      <c r="V53" s="32">
        <v>405</v>
      </c>
      <c r="W53" s="32">
        <v>743</v>
      </c>
      <c r="X53" s="32">
        <v>811</v>
      </c>
      <c r="Y53" s="32">
        <v>1089</v>
      </c>
      <c r="Z53" s="32">
        <v>968</v>
      </c>
      <c r="AA53" s="32">
        <v>940</v>
      </c>
      <c r="AB53" s="63">
        <v>768</v>
      </c>
    </row>
    <row r="54" spans="2:28" x14ac:dyDescent="0.2">
      <c r="B54" s="62" t="s">
        <v>51</v>
      </c>
      <c r="C54" s="32">
        <f t="shared" si="36"/>
        <v>2931</v>
      </c>
      <c r="D54" s="32">
        <f t="shared" si="37"/>
        <v>351</v>
      </c>
      <c r="E54" s="32">
        <f t="shared" si="38"/>
        <v>114</v>
      </c>
      <c r="F54" s="54">
        <f t="shared" si="39"/>
        <v>237</v>
      </c>
      <c r="G54" s="103">
        <v>28</v>
      </c>
      <c r="H54" s="34">
        <v>33</v>
      </c>
      <c r="I54" s="32">
        <v>28</v>
      </c>
      <c r="J54" s="32">
        <v>25</v>
      </c>
      <c r="K54" s="32">
        <v>54</v>
      </c>
      <c r="L54" s="32">
        <v>45</v>
      </c>
      <c r="M54" s="32">
        <v>31</v>
      </c>
      <c r="N54" s="32">
        <v>46</v>
      </c>
      <c r="O54" s="33">
        <v>61</v>
      </c>
      <c r="P54" s="30">
        <f t="shared" si="40"/>
        <v>2580</v>
      </c>
      <c r="Q54" s="54">
        <f t="shared" si="41"/>
        <v>855</v>
      </c>
      <c r="R54" s="54">
        <f t="shared" si="42"/>
        <v>1725</v>
      </c>
      <c r="S54" s="111">
        <v>117</v>
      </c>
      <c r="T54" s="32">
        <v>105</v>
      </c>
      <c r="U54" s="32">
        <v>233</v>
      </c>
      <c r="V54" s="32">
        <v>194</v>
      </c>
      <c r="W54" s="32">
        <v>206</v>
      </c>
      <c r="X54" s="32">
        <v>221</v>
      </c>
      <c r="Y54" s="32">
        <v>429</v>
      </c>
      <c r="Z54" s="32">
        <v>394</v>
      </c>
      <c r="AA54" s="32">
        <v>347</v>
      </c>
      <c r="AB54" s="63">
        <v>334</v>
      </c>
    </row>
    <row r="55" spans="2:28" x14ac:dyDescent="0.2">
      <c r="B55" s="62" t="s">
        <v>52</v>
      </c>
      <c r="C55" s="32">
        <f t="shared" si="36"/>
        <v>5248</v>
      </c>
      <c r="D55" s="32">
        <f t="shared" si="37"/>
        <v>1712</v>
      </c>
      <c r="E55" s="32">
        <f t="shared" si="38"/>
        <v>795</v>
      </c>
      <c r="F55" s="54">
        <f t="shared" si="39"/>
        <v>917</v>
      </c>
      <c r="G55" s="103">
        <v>279</v>
      </c>
      <c r="H55" s="34">
        <v>203</v>
      </c>
      <c r="I55" s="32">
        <v>145</v>
      </c>
      <c r="J55" s="32">
        <v>168</v>
      </c>
      <c r="K55" s="32">
        <v>173</v>
      </c>
      <c r="L55" s="32">
        <v>237</v>
      </c>
      <c r="M55" s="32">
        <v>184</v>
      </c>
      <c r="N55" s="32">
        <v>156</v>
      </c>
      <c r="O55" s="33">
        <v>167</v>
      </c>
      <c r="P55" s="30">
        <f t="shared" si="40"/>
        <v>3536</v>
      </c>
      <c r="Q55" s="54">
        <f t="shared" si="41"/>
        <v>1381</v>
      </c>
      <c r="R55" s="54">
        <f t="shared" si="42"/>
        <v>2155</v>
      </c>
      <c r="S55" s="111">
        <v>152</v>
      </c>
      <c r="T55" s="32">
        <v>183</v>
      </c>
      <c r="U55" s="32">
        <v>221</v>
      </c>
      <c r="V55" s="32">
        <v>431</v>
      </c>
      <c r="W55" s="32">
        <v>394</v>
      </c>
      <c r="X55" s="32">
        <v>362</v>
      </c>
      <c r="Y55" s="32">
        <v>318</v>
      </c>
      <c r="Z55" s="32">
        <v>549</v>
      </c>
      <c r="AA55" s="32">
        <v>507</v>
      </c>
      <c r="AB55" s="63">
        <v>419</v>
      </c>
    </row>
    <row r="56" spans="2:28" x14ac:dyDescent="0.2">
      <c r="B56" s="62" t="s">
        <v>53</v>
      </c>
      <c r="C56" s="32">
        <f t="shared" si="36"/>
        <v>5579</v>
      </c>
      <c r="D56" s="32">
        <f t="shared" si="37"/>
        <v>1115</v>
      </c>
      <c r="E56" s="32">
        <f t="shared" si="38"/>
        <v>304</v>
      </c>
      <c r="F56" s="54">
        <f t="shared" si="39"/>
        <v>811</v>
      </c>
      <c r="G56" s="103">
        <v>107</v>
      </c>
      <c r="H56" s="34">
        <v>74</v>
      </c>
      <c r="I56" s="32">
        <v>50</v>
      </c>
      <c r="J56" s="32">
        <v>73</v>
      </c>
      <c r="K56" s="32">
        <v>43</v>
      </c>
      <c r="L56" s="32">
        <v>250</v>
      </c>
      <c r="M56" s="32">
        <v>176</v>
      </c>
      <c r="N56" s="32">
        <v>169</v>
      </c>
      <c r="O56" s="33">
        <v>173</v>
      </c>
      <c r="P56" s="30">
        <f t="shared" si="40"/>
        <v>4464</v>
      </c>
      <c r="Q56" s="54">
        <f t="shared" si="41"/>
        <v>2226</v>
      </c>
      <c r="R56" s="54">
        <f t="shared" si="42"/>
        <v>2238</v>
      </c>
      <c r="S56" s="111">
        <v>205</v>
      </c>
      <c r="T56" s="32">
        <v>315</v>
      </c>
      <c r="U56" s="32">
        <v>480</v>
      </c>
      <c r="V56" s="32">
        <v>578</v>
      </c>
      <c r="W56" s="32">
        <v>648</v>
      </c>
      <c r="X56" s="32">
        <v>625</v>
      </c>
      <c r="Y56" s="32">
        <v>522</v>
      </c>
      <c r="Z56" s="32">
        <v>387</v>
      </c>
      <c r="AA56" s="32">
        <v>365</v>
      </c>
      <c r="AB56" s="63">
        <v>339</v>
      </c>
    </row>
    <row r="57" spans="2:28" x14ac:dyDescent="0.2">
      <c r="B57" s="62"/>
      <c r="C57" s="32"/>
      <c r="D57" s="32"/>
      <c r="E57" s="32"/>
      <c r="F57" s="54"/>
      <c r="G57" s="100"/>
      <c r="H57" s="43"/>
      <c r="I57" s="26"/>
      <c r="J57" s="26"/>
      <c r="K57" s="26"/>
      <c r="L57" s="26"/>
      <c r="M57" s="26"/>
      <c r="N57" s="26"/>
      <c r="O57" s="64"/>
      <c r="P57" s="65"/>
      <c r="Q57" s="54"/>
      <c r="R57" s="54"/>
      <c r="S57" s="112"/>
      <c r="T57" s="26"/>
      <c r="U57" s="26"/>
      <c r="V57" s="103"/>
      <c r="W57" s="32"/>
      <c r="X57" s="26"/>
      <c r="Y57" s="26"/>
      <c r="Z57" s="26"/>
      <c r="AA57" s="26"/>
      <c r="AB57" s="66"/>
    </row>
    <row r="58" spans="2:28" x14ac:dyDescent="0.2">
      <c r="B58" s="59" t="s">
        <v>54</v>
      </c>
      <c r="C58" s="41">
        <f t="shared" ref="C58:C62" si="43">(D58+P58)</f>
        <v>23985</v>
      </c>
      <c r="D58" s="41">
        <f t="shared" ref="D58:D62" si="44">(F58+E58)</f>
        <v>4850</v>
      </c>
      <c r="E58" s="41">
        <f t="shared" ref="E58:E62" si="45">(J58+I58+H58+G58)</f>
        <v>2116</v>
      </c>
      <c r="F58" s="60">
        <f>(K58+L58+M58+N58+O58)</f>
        <v>2734</v>
      </c>
      <c r="G58" s="100">
        <v>516</v>
      </c>
      <c r="H58" s="43">
        <v>470</v>
      </c>
      <c r="I58" s="41">
        <f>SUM(I59:I67)</f>
        <v>510</v>
      </c>
      <c r="J58" s="41">
        <f>SUM(J59:J66)</f>
        <v>620</v>
      </c>
      <c r="K58" s="41">
        <f>SUM(K59:K66)</f>
        <v>535</v>
      </c>
      <c r="L58" s="41">
        <f>SUM(L59:L62)</f>
        <v>898</v>
      </c>
      <c r="M58" s="41">
        <f>SUM(M59:M62)</f>
        <v>516</v>
      </c>
      <c r="N58" s="67">
        <v>342</v>
      </c>
      <c r="O58" s="113">
        <v>443</v>
      </c>
      <c r="P58" s="39">
        <f>(S58+T58+U58+V58+W58+X58+Y58+Z58+AA58+AB58)</f>
        <v>19135</v>
      </c>
      <c r="Q58" s="60">
        <f>(S58+T58+U58+V58+W58)</f>
        <v>8144</v>
      </c>
      <c r="R58" s="60">
        <f>(X58+Y58+Z58+AA58+AB58)</f>
        <v>10991</v>
      </c>
      <c r="S58" s="110">
        <v>541</v>
      </c>
      <c r="T58" s="41">
        <v>871</v>
      </c>
      <c r="U58" s="100">
        <v>1221</v>
      </c>
      <c r="V58" s="100">
        <v>2688</v>
      </c>
      <c r="W58" s="41">
        <v>2823</v>
      </c>
      <c r="X58" s="41">
        <v>2833</v>
      </c>
      <c r="Y58" s="41">
        <v>2603</v>
      </c>
      <c r="Z58" s="41">
        <v>2242</v>
      </c>
      <c r="AA58" s="41">
        <v>1887</v>
      </c>
      <c r="AB58" s="68">
        <v>1426</v>
      </c>
    </row>
    <row r="59" spans="2:28" x14ac:dyDescent="0.2">
      <c r="B59" s="62" t="s">
        <v>55</v>
      </c>
      <c r="C59" s="32">
        <f t="shared" si="43"/>
        <v>3036</v>
      </c>
      <c r="D59" s="32">
        <f t="shared" si="44"/>
        <v>564</v>
      </c>
      <c r="E59" s="32">
        <f t="shared" si="45"/>
        <v>214</v>
      </c>
      <c r="F59" s="54">
        <f>(K59+L59+M59+N59+O59)</f>
        <v>350</v>
      </c>
      <c r="G59" s="103">
        <v>54</v>
      </c>
      <c r="H59" s="34">
        <v>43</v>
      </c>
      <c r="I59" s="32">
        <v>81</v>
      </c>
      <c r="J59" s="32">
        <v>36</v>
      </c>
      <c r="K59" s="32">
        <v>27</v>
      </c>
      <c r="L59" s="32">
        <v>36</v>
      </c>
      <c r="M59" s="32">
        <v>79</v>
      </c>
      <c r="N59" s="32">
        <v>52</v>
      </c>
      <c r="O59" s="33">
        <v>156</v>
      </c>
      <c r="P59" s="30">
        <f>(S59+T59+U59+V59+W59+X59+Y59+Z59+AA59+AB59)</f>
        <v>2472</v>
      </c>
      <c r="Q59" s="54">
        <f>(S59+T59+U59+V59+W59)</f>
        <v>1357</v>
      </c>
      <c r="R59" s="54">
        <f>(X59+Y59+Z59+AA59+AB59)</f>
        <v>1115</v>
      </c>
      <c r="S59" s="111">
        <v>93</v>
      </c>
      <c r="T59" s="32">
        <v>249</v>
      </c>
      <c r="U59" s="32">
        <v>125</v>
      </c>
      <c r="V59" s="32">
        <v>400</v>
      </c>
      <c r="W59" s="32">
        <v>490</v>
      </c>
      <c r="X59" s="32">
        <v>423</v>
      </c>
      <c r="Y59" s="32">
        <v>287</v>
      </c>
      <c r="Z59" s="32">
        <v>179</v>
      </c>
      <c r="AA59" s="32">
        <v>117</v>
      </c>
      <c r="AB59" s="63">
        <v>109</v>
      </c>
    </row>
    <row r="60" spans="2:28" x14ac:dyDescent="0.2">
      <c r="B60" s="62" t="s">
        <v>56</v>
      </c>
      <c r="C60" s="32">
        <f t="shared" si="43"/>
        <v>1789</v>
      </c>
      <c r="D60" s="32">
        <f t="shared" si="44"/>
        <v>551</v>
      </c>
      <c r="E60" s="32">
        <f t="shared" si="45"/>
        <v>258</v>
      </c>
      <c r="F60" s="54">
        <f>(K60+L60+M60+N60+O60)</f>
        <v>293</v>
      </c>
      <c r="G60" s="103">
        <v>36</v>
      </c>
      <c r="H60" s="34">
        <v>16</v>
      </c>
      <c r="I60" s="32">
        <v>25</v>
      </c>
      <c r="J60" s="32">
        <v>181</v>
      </c>
      <c r="K60" s="32">
        <v>140</v>
      </c>
      <c r="L60" s="32">
        <v>28</v>
      </c>
      <c r="M60" s="32">
        <v>15</v>
      </c>
      <c r="N60" s="32">
        <v>62</v>
      </c>
      <c r="O60" s="33">
        <v>48</v>
      </c>
      <c r="P60" s="30">
        <f>(S60+T60+U60+V60+W60+X60+Y60+Z60+AA60+AB60)</f>
        <v>1238</v>
      </c>
      <c r="Q60" s="54">
        <f>(S60+T60+U60+V60+W60)</f>
        <v>677</v>
      </c>
      <c r="R60" s="54">
        <f>(X60+Y60+Z60+AA60+AB60)</f>
        <v>561</v>
      </c>
      <c r="S60" s="111">
        <v>125</v>
      </c>
      <c r="T60" s="32">
        <v>44</v>
      </c>
      <c r="U60" s="32">
        <v>164</v>
      </c>
      <c r="V60" s="32">
        <v>135</v>
      </c>
      <c r="W60" s="32">
        <v>209</v>
      </c>
      <c r="X60" s="32">
        <v>185</v>
      </c>
      <c r="Y60" s="32">
        <v>230</v>
      </c>
      <c r="Z60" s="32">
        <v>74</v>
      </c>
      <c r="AA60" s="32">
        <v>45</v>
      </c>
      <c r="AB60" s="63">
        <v>27</v>
      </c>
    </row>
    <row r="61" spans="2:28" x14ac:dyDescent="0.2">
      <c r="B61" s="62" t="s">
        <v>57</v>
      </c>
      <c r="C61" s="32">
        <f t="shared" si="43"/>
        <v>9484</v>
      </c>
      <c r="D61" s="32">
        <f t="shared" si="44"/>
        <v>2078</v>
      </c>
      <c r="E61" s="32">
        <f t="shared" si="45"/>
        <v>624</v>
      </c>
      <c r="F61" s="54">
        <f>(K61+L61+M61+N61+O61)</f>
        <v>1454</v>
      </c>
      <c r="G61" s="103">
        <v>187</v>
      </c>
      <c r="H61" s="34">
        <v>129</v>
      </c>
      <c r="I61" s="32">
        <v>171</v>
      </c>
      <c r="J61" s="32">
        <v>137</v>
      </c>
      <c r="K61" s="32">
        <v>168</v>
      </c>
      <c r="L61" s="32">
        <v>706</v>
      </c>
      <c r="M61" s="32">
        <v>327</v>
      </c>
      <c r="N61" s="32">
        <v>107</v>
      </c>
      <c r="O61" s="33">
        <v>146</v>
      </c>
      <c r="P61" s="30">
        <f>(S61+T61+U61+V61+W61+X61+Y61+Z61+AA61+AB61)</f>
        <v>7406</v>
      </c>
      <c r="Q61" s="54">
        <f>(S61+T61+U61+V61+W61)</f>
        <v>3146</v>
      </c>
      <c r="R61" s="54">
        <f>(X61+Y61+Z61+AA61+AB61)</f>
        <v>4260</v>
      </c>
      <c r="S61" s="111">
        <v>200</v>
      </c>
      <c r="T61" s="32">
        <v>348</v>
      </c>
      <c r="U61" s="32">
        <v>513</v>
      </c>
      <c r="V61" s="32">
        <v>1082</v>
      </c>
      <c r="W61" s="32">
        <v>1003</v>
      </c>
      <c r="X61" s="32">
        <v>1000</v>
      </c>
      <c r="Y61" s="32">
        <v>1068</v>
      </c>
      <c r="Z61" s="32">
        <v>841</v>
      </c>
      <c r="AA61" s="32">
        <v>871</v>
      </c>
      <c r="AB61" s="63">
        <v>480</v>
      </c>
    </row>
    <row r="62" spans="2:28" x14ac:dyDescent="0.2">
      <c r="B62" s="62" t="s">
        <v>58</v>
      </c>
      <c r="C62" s="32">
        <f t="shared" si="43"/>
        <v>9676</v>
      </c>
      <c r="D62" s="32">
        <f t="shared" si="44"/>
        <v>1657</v>
      </c>
      <c r="E62" s="32">
        <f t="shared" si="45"/>
        <v>1020</v>
      </c>
      <c r="F62" s="54">
        <f>(K62+L62+M62+N62+O62)</f>
        <v>637</v>
      </c>
      <c r="G62" s="103">
        <v>239</v>
      </c>
      <c r="H62" s="34">
        <v>282</v>
      </c>
      <c r="I62" s="32">
        <v>233</v>
      </c>
      <c r="J62" s="32">
        <v>266</v>
      </c>
      <c r="K62" s="32">
        <v>200</v>
      </c>
      <c r="L62" s="32">
        <v>128</v>
      </c>
      <c r="M62" s="32">
        <v>95</v>
      </c>
      <c r="N62" s="32">
        <v>121</v>
      </c>
      <c r="O62" s="33">
        <v>93</v>
      </c>
      <c r="P62" s="30">
        <f>(S62+T62+U62+V62+W62+X62+Y62+Z62+AA62+AB62)</f>
        <v>8019</v>
      </c>
      <c r="Q62" s="54">
        <f>(S62+T62+U62+V62+W62)</f>
        <v>2964</v>
      </c>
      <c r="R62" s="54">
        <f>(X62+Y62+Z62+AA62+AB62)</f>
        <v>5055</v>
      </c>
      <c r="S62" s="111">
        <v>123</v>
      </c>
      <c r="T62" s="32">
        <v>230</v>
      </c>
      <c r="U62" s="32">
        <v>419</v>
      </c>
      <c r="V62" s="32">
        <v>1071</v>
      </c>
      <c r="W62" s="32">
        <v>1121</v>
      </c>
      <c r="X62" s="32">
        <v>1225</v>
      </c>
      <c r="Y62" s="32">
        <v>1018</v>
      </c>
      <c r="Z62" s="32">
        <v>1148</v>
      </c>
      <c r="AA62" s="32">
        <v>854</v>
      </c>
      <c r="AB62" s="63">
        <v>810</v>
      </c>
    </row>
    <row r="63" spans="2:28" ht="15" thickBot="1" x14ac:dyDescent="0.25">
      <c r="B63" s="114"/>
      <c r="C63" s="115"/>
      <c r="D63" s="115"/>
      <c r="E63" s="115"/>
      <c r="F63" s="116"/>
      <c r="G63" s="115"/>
      <c r="H63" s="117"/>
      <c r="I63" s="117"/>
      <c r="J63" s="76"/>
      <c r="K63" s="117"/>
      <c r="L63" s="117"/>
      <c r="M63" s="117"/>
      <c r="N63" s="69"/>
      <c r="O63" s="70"/>
      <c r="P63" s="71"/>
      <c r="Q63" s="116"/>
      <c r="R63" s="116"/>
      <c r="S63" s="72"/>
      <c r="T63" s="69"/>
      <c r="U63" s="69"/>
      <c r="V63" s="69"/>
      <c r="W63" s="69"/>
      <c r="X63" s="69"/>
      <c r="Y63" s="69"/>
      <c r="Z63" s="69"/>
      <c r="AA63" s="69"/>
      <c r="AB63" s="73"/>
    </row>
    <row r="64" spans="2:28" ht="15" thickTop="1" x14ac:dyDescent="0.2">
      <c r="B64" s="74" t="s">
        <v>59</v>
      </c>
      <c r="C64" s="74"/>
      <c r="D64" s="74"/>
      <c r="E64" s="74"/>
      <c r="F64" s="75"/>
      <c r="G64" s="74"/>
      <c r="H64" s="74"/>
      <c r="I64" s="75"/>
      <c r="J64" s="75"/>
      <c r="K64" s="75"/>
      <c r="L64" s="75"/>
      <c r="M64" s="75"/>
      <c r="N64" s="3"/>
      <c r="O64" s="3"/>
      <c r="P64" s="3"/>
      <c r="Q64" s="75"/>
      <c r="R64" s="75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">
      <c r="B65" s="74" t="s">
        <v>60</v>
      </c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3"/>
      <c r="O65" s="3"/>
      <c r="P65" s="3"/>
      <c r="Q65" s="75"/>
      <c r="R65" s="75"/>
      <c r="S65" s="3"/>
      <c r="T65" s="3"/>
      <c r="U65" s="3"/>
      <c r="V65" s="3"/>
      <c r="W65" s="75"/>
      <c r="X65" s="3"/>
      <c r="Y65" s="3"/>
      <c r="Z65" s="3"/>
      <c r="AA65" s="3"/>
      <c r="AB65" s="3"/>
    </row>
  </sheetData>
  <pageMargins left="0.7" right="0.7" top="0.75" bottom="0.75" header="0.3" footer="0.3"/>
  <pageSetup paperSize="3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019F-A896-46B9-B1AA-EBA38F0CB81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7E43-0E38-4688-B04C-95FE6E574DE9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ED44D-7973-4611-A269-FE6933B9AD54}"/>
</file>

<file path=customXml/itemProps2.xml><?xml version="1.0" encoding="utf-8"?>
<ds:datastoreItem xmlns:ds="http://schemas.openxmlformats.org/officeDocument/2006/customXml" ds:itemID="{A0473A6C-F906-4A95-9F71-01AFC202A275}"/>
</file>

<file path=customXml/itemProps3.xml><?xml version="1.0" encoding="utf-8"?>
<ds:datastoreItem xmlns:ds="http://schemas.openxmlformats.org/officeDocument/2006/customXml" ds:itemID="{E1FB39C4-BA6B-4ACA-9E72-39F9E3402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2A.1</vt:lpstr>
      <vt:lpstr>Sheet2</vt:lpstr>
      <vt:lpstr>Sheet3</vt:lpstr>
      <vt:lpstr>'Table 2A.1'!Print_Area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2019-10-10T14:24:47Z</cp:lastPrinted>
  <dcterms:created xsi:type="dcterms:W3CDTF">2019-10-10T13:52:47Z</dcterms:created>
  <dcterms:modified xsi:type="dcterms:W3CDTF">2019-10-10T14:25:07Z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