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21_Annual\"/>
    </mc:Choice>
  </mc:AlternateContent>
  <xr:revisionPtr revIDLastSave="0" documentId="8_{F44C2977-907E-4853-9727-988CAA96B994}" xr6:coauthVersionLast="47" xr6:coauthVersionMax="47" xr10:uidLastSave="{00000000-0000-0000-0000-000000000000}"/>
  <bookViews>
    <workbookView xWindow="-120" yWindow="-120" windowWidth="29040" windowHeight="15840" tabRatio="605" activeTab="9" xr2:uid="{00000000-000D-0000-FFFF-FFFF00000000}"/>
  </bookViews>
  <sheets>
    <sheet name="Table 1" sheetId="7" r:id="rId1"/>
    <sheet name="Table 1A" sheetId="8" r:id="rId2"/>
    <sheet name="Table 1B" sheetId="9" r:id="rId3"/>
    <sheet name="Table 1C" sheetId="10" r:id="rId4"/>
    <sheet name="Table 1D" sheetId="11" r:id="rId5"/>
    <sheet name="Table 2" sheetId="12" r:id="rId6"/>
    <sheet name="Table 2A1" sheetId="13" r:id="rId7"/>
    <sheet name="Table 2A2" sheetId="14" r:id="rId8"/>
    <sheet name="Table 2A3" sheetId="15" r:id="rId9"/>
    <sheet name="Table 2B1" sheetId="16" r:id="rId10"/>
    <sheet name="Table 2B2" sheetId="17" r:id="rId11"/>
    <sheet name="Table 2B3" sheetId="18" r:id="rId12"/>
    <sheet name="Table 2C1" sheetId="21" r:id="rId13"/>
    <sheet name="Table 2C2" sheetId="19" r:id="rId14"/>
    <sheet name="Table 2C3" sheetId="20" r:id="rId15"/>
    <sheet name="Table 3A" sheetId="22" r:id="rId16"/>
    <sheet name="Table 3B" sheetId="23" r:id="rId17"/>
    <sheet name="Table 3C" sheetId="24" r:id="rId18"/>
    <sheet name="Table 3D" sheetId="25" r:id="rId19"/>
    <sheet name="Worksheet" sheetId="5" r:id="rId20"/>
    <sheet name="Sheet1" sheetId="6" r:id="rId21"/>
  </sheets>
  <definedNames>
    <definedName name="_xlnm.Print_Area" localSheetId="19">Worksheet!$E$2:$AN$161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12" l="1"/>
  <c r="D156" i="12"/>
  <c r="C156" i="12"/>
  <c r="E155" i="12"/>
  <c r="D155" i="12"/>
  <c r="C155" i="12"/>
  <c r="E154" i="12"/>
  <c r="D154" i="12"/>
  <c r="C154" i="12"/>
  <c r="E153" i="12"/>
  <c r="D153" i="12"/>
  <c r="C153" i="12"/>
  <c r="E152" i="12"/>
  <c r="D152" i="12"/>
  <c r="C152" i="12"/>
  <c r="E151" i="12"/>
  <c r="D151" i="12"/>
  <c r="C151" i="12"/>
  <c r="E149" i="12"/>
  <c r="D149" i="12"/>
  <c r="C149" i="12"/>
  <c r="E148" i="12"/>
  <c r="D148" i="12"/>
  <c r="C148" i="12"/>
  <c r="E147" i="12"/>
  <c r="D147" i="12"/>
  <c r="C147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0" i="12"/>
  <c r="D140" i="12"/>
  <c r="C140" i="12"/>
  <c r="E139" i="12"/>
  <c r="D139" i="12"/>
  <c r="C139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8" i="12"/>
  <c r="D128" i="12"/>
  <c r="C128" i="12"/>
  <c r="E127" i="12"/>
  <c r="D127" i="12"/>
  <c r="C127" i="12"/>
  <c r="E126" i="12"/>
  <c r="D126" i="12"/>
  <c r="C126" i="12"/>
  <c r="E125" i="12"/>
  <c r="D125" i="12"/>
  <c r="C125" i="12"/>
  <c r="E124" i="12"/>
  <c r="D124" i="12"/>
  <c r="C124" i="12"/>
  <c r="E123" i="12"/>
  <c r="D123" i="12"/>
  <c r="C123" i="12"/>
  <c r="E121" i="12"/>
  <c r="D121" i="12"/>
  <c r="C121" i="12"/>
  <c r="E120" i="12"/>
  <c r="D120" i="12"/>
  <c r="C120" i="12"/>
  <c r="E119" i="12"/>
  <c r="D119" i="12"/>
  <c r="C119" i="12"/>
  <c r="E118" i="12"/>
  <c r="D118" i="12"/>
  <c r="C118" i="12"/>
  <c r="E116" i="12"/>
  <c r="D116" i="12"/>
  <c r="C116" i="12"/>
  <c r="E115" i="12"/>
  <c r="D115" i="12"/>
  <c r="C115" i="12"/>
  <c r="E114" i="12"/>
  <c r="D114" i="12"/>
  <c r="C114" i="12"/>
  <c r="E112" i="12"/>
  <c r="D112" i="12"/>
  <c r="C112" i="12"/>
  <c r="E111" i="12"/>
  <c r="D111" i="12"/>
  <c r="C111" i="12"/>
  <c r="E110" i="12"/>
  <c r="D110" i="12"/>
  <c r="C110" i="12"/>
  <c r="E109" i="12"/>
  <c r="D109" i="12"/>
  <c r="C109" i="12"/>
  <c r="E108" i="12"/>
  <c r="D108" i="12"/>
  <c r="C108" i="12"/>
  <c r="E107" i="12"/>
  <c r="D107" i="12"/>
  <c r="C107" i="12"/>
  <c r="E106" i="12"/>
  <c r="D106" i="12"/>
  <c r="C106" i="12"/>
  <c r="E105" i="12"/>
  <c r="D105" i="12"/>
  <c r="C105" i="12"/>
  <c r="E104" i="12"/>
  <c r="D104" i="12"/>
  <c r="C104" i="12"/>
  <c r="E102" i="12"/>
  <c r="D102" i="12"/>
  <c r="C102" i="12"/>
  <c r="E101" i="12"/>
  <c r="D101" i="12"/>
  <c r="C101" i="12"/>
  <c r="E100" i="12"/>
  <c r="D100" i="12"/>
  <c r="C100" i="12"/>
  <c r="E98" i="12"/>
  <c r="D98" i="12"/>
  <c r="C98" i="12"/>
  <c r="E97" i="12"/>
  <c r="D97" i="12"/>
  <c r="C97" i="12"/>
  <c r="E96" i="12"/>
  <c r="D96" i="12"/>
  <c r="C96" i="12"/>
  <c r="E95" i="12"/>
  <c r="D95" i="12"/>
  <c r="C95" i="12"/>
  <c r="E93" i="12"/>
  <c r="D93" i="12"/>
  <c r="C93" i="12"/>
  <c r="E92" i="12"/>
  <c r="D92" i="12"/>
  <c r="C92" i="12"/>
  <c r="E91" i="12"/>
  <c r="D91" i="12"/>
  <c r="C91" i="12"/>
  <c r="E90" i="12"/>
  <c r="D90" i="12"/>
  <c r="C90" i="12"/>
  <c r="E89" i="12"/>
  <c r="D89" i="12"/>
  <c r="C89" i="12"/>
  <c r="E88" i="12"/>
  <c r="D88" i="12"/>
  <c r="C88" i="12"/>
  <c r="E87" i="12"/>
  <c r="D87" i="12"/>
  <c r="C87" i="12"/>
  <c r="E85" i="12"/>
  <c r="D85" i="12"/>
  <c r="C85" i="12"/>
  <c r="E83" i="12"/>
  <c r="D83" i="12"/>
  <c r="C83" i="12"/>
  <c r="E82" i="12"/>
  <c r="D82" i="12"/>
  <c r="C82" i="12"/>
  <c r="E81" i="12"/>
  <c r="D81" i="12"/>
  <c r="C81" i="12"/>
  <c r="E80" i="12"/>
  <c r="D80" i="12"/>
  <c r="C80" i="12"/>
  <c r="E79" i="12"/>
  <c r="D79" i="12"/>
  <c r="C79" i="12"/>
  <c r="E77" i="12"/>
  <c r="D77" i="12"/>
  <c r="C77" i="12"/>
  <c r="E75" i="12"/>
  <c r="D75" i="12"/>
  <c r="C75" i="12"/>
  <c r="E74" i="12"/>
  <c r="D74" i="12"/>
  <c r="C74" i="12"/>
  <c r="E73" i="12"/>
  <c r="D73" i="12"/>
  <c r="C73" i="12"/>
  <c r="E72" i="12"/>
  <c r="D72" i="12"/>
  <c r="C72" i="12"/>
  <c r="E70" i="12"/>
  <c r="D70" i="12"/>
  <c r="C70" i="12"/>
  <c r="E69" i="12"/>
  <c r="D69" i="12"/>
  <c r="C69" i="12"/>
  <c r="E68" i="12"/>
  <c r="D68" i="12"/>
  <c r="C68" i="12"/>
  <c r="E67" i="12"/>
  <c r="D67" i="12"/>
  <c r="C67" i="12"/>
  <c r="E66" i="12"/>
  <c r="D66" i="12"/>
  <c r="C66" i="12"/>
  <c r="E65" i="12"/>
  <c r="D65" i="12"/>
  <c r="C65" i="12"/>
  <c r="E64" i="12"/>
  <c r="D64" i="12"/>
  <c r="C64" i="12"/>
  <c r="E62" i="12"/>
  <c r="D62" i="12"/>
  <c r="C62" i="12"/>
  <c r="E61" i="12"/>
  <c r="D61" i="12"/>
  <c r="C61" i="12"/>
  <c r="E60" i="12"/>
  <c r="D60" i="12"/>
  <c r="C60" i="12"/>
  <c r="E59" i="12"/>
  <c r="D59" i="12"/>
  <c r="C59" i="12"/>
  <c r="E57" i="12"/>
  <c r="D57" i="12"/>
  <c r="C57" i="12"/>
  <c r="E56" i="12"/>
  <c r="D56" i="12"/>
  <c r="C56" i="12"/>
  <c r="E55" i="12"/>
  <c r="D55" i="12"/>
  <c r="C55" i="12"/>
  <c r="E54" i="12"/>
  <c r="D54" i="12"/>
  <c r="C54" i="12"/>
  <c r="E53" i="12"/>
  <c r="D53" i="12"/>
  <c r="C53" i="12"/>
  <c r="E49" i="12"/>
  <c r="D49" i="12"/>
  <c r="C49" i="12"/>
  <c r="E47" i="12"/>
  <c r="D47" i="12"/>
  <c r="C47" i="12"/>
  <c r="E46" i="12"/>
  <c r="D46" i="12"/>
  <c r="C46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3" i="12"/>
  <c r="D33" i="12"/>
  <c r="C33" i="12"/>
  <c r="E31" i="12"/>
  <c r="D31" i="12"/>
  <c r="C31" i="12"/>
  <c r="E29" i="12"/>
  <c r="D29" i="12"/>
  <c r="C29" i="12"/>
  <c r="E27" i="12"/>
  <c r="D27" i="12"/>
  <c r="C27" i="12"/>
  <c r="E26" i="12"/>
  <c r="D26" i="12"/>
  <c r="C26" i="12"/>
  <c r="E25" i="12"/>
  <c r="D25" i="12"/>
  <c r="C25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2" i="12"/>
  <c r="D12" i="12"/>
  <c r="C12" i="12"/>
  <c r="Q156" i="12"/>
  <c r="Q155" i="12"/>
  <c r="Q154" i="12"/>
  <c r="Q153" i="12"/>
  <c r="Q152" i="12"/>
  <c r="Q151" i="12"/>
  <c r="Q149" i="12"/>
  <c r="Q148" i="12"/>
  <c r="Q147" i="12"/>
  <c r="Q146" i="12"/>
  <c r="Q144" i="12"/>
  <c r="Q143" i="12"/>
  <c r="Q142" i="12"/>
  <c r="Q139" i="12"/>
  <c r="Q138" i="12"/>
  <c r="Q134" i="12"/>
  <c r="Q131" i="12"/>
  <c r="Q130" i="12"/>
  <c r="Q127" i="12"/>
  <c r="Q126" i="12"/>
  <c r="Q124" i="12"/>
  <c r="Q123" i="12"/>
  <c r="Q121" i="12"/>
  <c r="Q120" i="12"/>
  <c r="Q119" i="12"/>
  <c r="Q118" i="12"/>
  <c r="Q116" i="12"/>
  <c r="Q115" i="12"/>
  <c r="Q114" i="12"/>
  <c r="Q111" i="12"/>
  <c r="Q110" i="12"/>
  <c r="Q109" i="12"/>
  <c r="Q107" i="12"/>
  <c r="Q106" i="12"/>
  <c r="Q104" i="12"/>
  <c r="Q102" i="12"/>
  <c r="Q101" i="12"/>
  <c r="Q100" i="12"/>
  <c r="Q98" i="12"/>
  <c r="Q97" i="12"/>
  <c r="Q96" i="12"/>
  <c r="Q95" i="12"/>
  <c r="Q93" i="12"/>
  <c r="Q91" i="12"/>
  <c r="Q89" i="12"/>
  <c r="Q87" i="12"/>
  <c r="Q85" i="12"/>
  <c r="Q83" i="12"/>
  <c r="Q82" i="12"/>
  <c r="Q80" i="12"/>
  <c r="Q79" i="12"/>
  <c r="Q77" i="12"/>
  <c r="Q75" i="12"/>
  <c r="Q74" i="12"/>
  <c r="Q72" i="12"/>
  <c r="Q68" i="12"/>
  <c r="Q66" i="12"/>
  <c r="Q65" i="12"/>
  <c r="Q64" i="12"/>
  <c r="Q62" i="12"/>
  <c r="Q61" i="12"/>
  <c r="Q60" i="12"/>
  <c r="Q59" i="12"/>
  <c r="Q57" i="12"/>
  <c r="Q56" i="12"/>
  <c r="Q54" i="12"/>
  <c r="Q53" i="12"/>
  <c r="Q49" i="12"/>
  <c r="Q47" i="12"/>
  <c r="Q46" i="12"/>
  <c r="Q42" i="12"/>
  <c r="Q40" i="12"/>
  <c r="Q39" i="12"/>
  <c r="Q38" i="12"/>
  <c r="Q37" i="12"/>
  <c r="Q33" i="12"/>
  <c r="Q31" i="12"/>
  <c r="Q29" i="12"/>
  <c r="Q27" i="12"/>
  <c r="Q26" i="12"/>
  <c r="Q25" i="12"/>
  <c r="Q19" i="12"/>
  <c r="Q18" i="12"/>
  <c r="Q16" i="12"/>
  <c r="Q15" i="12"/>
  <c r="Q12" i="12"/>
  <c r="F61" i="13"/>
  <c r="E61" i="13"/>
  <c r="D61" i="13"/>
  <c r="C61" i="13"/>
  <c r="F60" i="13"/>
  <c r="E60" i="13"/>
  <c r="D60" i="13"/>
  <c r="C60" i="13"/>
  <c r="F59" i="13"/>
  <c r="E59" i="13"/>
  <c r="D59" i="13"/>
  <c r="C59" i="13"/>
  <c r="F58" i="13"/>
  <c r="E58" i="13"/>
  <c r="D58" i="13"/>
  <c r="C58" i="13"/>
  <c r="F57" i="13"/>
  <c r="E57" i="13"/>
  <c r="D57" i="13"/>
  <c r="C57" i="13"/>
  <c r="F55" i="13"/>
  <c r="E55" i="13"/>
  <c r="D55" i="13"/>
  <c r="C55" i="13"/>
  <c r="F54" i="13"/>
  <c r="E54" i="13"/>
  <c r="D54" i="13"/>
  <c r="C54" i="13"/>
  <c r="F53" i="13"/>
  <c r="E53" i="13"/>
  <c r="D53" i="13"/>
  <c r="C53" i="13"/>
  <c r="F52" i="13"/>
  <c r="E52" i="13"/>
  <c r="D52" i="13"/>
  <c r="C52" i="13"/>
  <c r="F51" i="13"/>
  <c r="E51" i="13"/>
  <c r="D51" i="13"/>
  <c r="C51" i="13"/>
  <c r="F50" i="13"/>
  <c r="E50" i="13"/>
  <c r="D50" i="13"/>
  <c r="C50" i="13"/>
  <c r="F48" i="13"/>
  <c r="E48" i="13"/>
  <c r="D48" i="13"/>
  <c r="C48" i="13"/>
  <c r="F47" i="13"/>
  <c r="E47" i="13"/>
  <c r="D47" i="13"/>
  <c r="C47" i="13"/>
  <c r="F46" i="13"/>
  <c r="E46" i="13"/>
  <c r="D46" i="13"/>
  <c r="C46" i="13"/>
  <c r="F45" i="13"/>
  <c r="E45" i="13"/>
  <c r="D45" i="13"/>
  <c r="C45" i="13"/>
  <c r="F43" i="13"/>
  <c r="E43" i="13"/>
  <c r="D43" i="13"/>
  <c r="C43" i="13"/>
  <c r="F42" i="13"/>
  <c r="E42" i="13"/>
  <c r="D42" i="13"/>
  <c r="C42" i="13"/>
  <c r="F41" i="13"/>
  <c r="E41" i="13"/>
  <c r="D41" i="13"/>
  <c r="C41" i="13"/>
  <c r="F40" i="13"/>
  <c r="E40" i="13"/>
  <c r="D40" i="13"/>
  <c r="C40" i="13"/>
  <c r="F38" i="13"/>
  <c r="E38" i="13"/>
  <c r="D38" i="13"/>
  <c r="C38" i="13"/>
  <c r="F37" i="13"/>
  <c r="E37" i="13"/>
  <c r="D37" i="13"/>
  <c r="C37" i="13"/>
  <c r="F36" i="13"/>
  <c r="E36" i="13"/>
  <c r="D36" i="13"/>
  <c r="C36" i="13"/>
  <c r="F35" i="13"/>
  <c r="E35" i="13"/>
  <c r="D35" i="13"/>
  <c r="C35" i="13"/>
  <c r="F33" i="13"/>
  <c r="E33" i="13"/>
  <c r="D33" i="13"/>
  <c r="C33" i="13"/>
  <c r="F32" i="13"/>
  <c r="E32" i="13"/>
  <c r="D32" i="13"/>
  <c r="C32" i="13"/>
  <c r="F31" i="13"/>
  <c r="E31" i="13"/>
  <c r="D31" i="13"/>
  <c r="C31" i="13"/>
  <c r="F30" i="13"/>
  <c r="E30" i="13"/>
  <c r="D30" i="13"/>
  <c r="C30" i="13"/>
  <c r="F29" i="13"/>
  <c r="E29" i="13"/>
  <c r="D29" i="13"/>
  <c r="C29" i="13"/>
  <c r="F28" i="13"/>
  <c r="E28" i="13"/>
  <c r="D28" i="13"/>
  <c r="C28" i="13"/>
  <c r="F27" i="13"/>
  <c r="E27" i="13"/>
  <c r="D27" i="13"/>
  <c r="C27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0" i="13"/>
  <c r="E10" i="13"/>
  <c r="D10" i="13"/>
  <c r="C10" i="13"/>
  <c r="F61" i="14"/>
  <c r="E61" i="14"/>
  <c r="D61" i="14"/>
  <c r="C61" i="14"/>
  <c r="F60" i="14"/>
  <c r="E60" i="14"/>
  <c r="D60" i="14"/>
  <c r="C60" i="14"/>
  <c r="F59" i="14"/>
  <c r="E59" i="14"/>
  <c r="D59" i="14"/>
  <c r="C59" i="14"/>
  <c r="F58" i="14"/>
  <c r="E58" i="14"/>
  <c r="D58" i="14"/>
  <c r="C58" i="14"/>
  <c r="F57" i="14"/>
  <c r="E57" i="14"/>
  <c r="D57" i="14"/>
  <c r="C57" i="14"/>
  <c r="F55" i="14"/>
  <c r="E55" i="14"/>
  <c r="D55" i="14"/>
  <c r="C55" i="14"/>
  <c r="F54" i="14"/>
  <c r="E54" i="14"/>
  <c r="D54" i="14"/>
  <c r="C54" i="14"/>
  <c r="F53" i="14"/>
  <c r="E53" i="14"/>
  <c r="D53" i="14"/>
  <c r="C53" i="14"/>
  <c r="F52" i="14"/>
  <c r="E52" i="14"/>
  <c r="D52" i="14"/>
  <c r="C52" i="14"/>
  <c r="F51" i="14"/>
  <c r="E51" i="14"/>
  <c r="D51" i="14"/>
  <c r="C51" i="14"/>
  <c r="F50" i="14"/>
  <c r="E50" i="14"/>
  <c r="D50" i="14"/>
  <c r="C50" i="14"/>
  <c r="F48" i="14"/>
  <c r="E48" i="14"/>
  <c r="D48" i="14"/>
  <c r="C4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40" i="14"/>
  <c r="E40" i="14"/>
  <c r="D40" i="14"/>
  <c r="C40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0" i="14"/>
  <c r="E10" i="14"/>
  <c r="D10" i="14"/>
  <c r="C10" i="14"/>
  <c r="F61" i="15"/>
  <c r="E61" i="15"/>
  <c r="D61" i="15"/>
  <c r="C61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6" i="15"/>
  <c r="E46" i="15"/>
  <c r="D46" i="15"/>
  <c r="C46" i="15"/>
  <c r="F45" i="15"/>
  <c r="E45" i="15"/>
  <c r="D45" i="15"/>
  <c r="C45" i="15"/>
  <c r="F43" i="15"/>
  <c r="E43" i="15"/>
  <c r="D43" i="15"/>
  <c r="C43" i="15"/>
  <c r="F42" i="15"/>
  <c r="E42" i="15"/>
  <c r="D42" i="15"/>
  <c r="C42" i="15"/>
  <c r="F41" i="15"/>
  <c r="E41" i="15"/>
  <c r="D41" i="15"/>
  <c r="C41" i="15"/>
  <c r="F40" i="15"/>
  <c r="E40" i="15"/>
  <c r="D40" i="15"/>
  <c r="C40" i="15"/>
  <c r="F38" i="15"/>
  <c r="E38" i="15"/>
  <c r="D38" i="15"/>
  <c r="C38" i="15"/>
  <c r="F37" i="15"/>
  <c r="E37" i="15"/>
  <c r="D37" i="15"/>
  <c r="C37" i="15"/>
  <c r="F36" i="15"/>
  <c r="E36" i="15"/>
  <c r="D36" i="15"/>
  <c r="C36" i="15"/>
  <c r="F35" i="15"/>
  <c r="E35" i="15"/>
  <c r="D35" i="15"/>
  <c r="C35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0" i="15"/>
  <c r="E10" i="15"/>
  <c r="D10" i="15"/>
  <c r="C10" i="15"/>
  <c r="Y67" i="25"/>
  <c r="X67" i="25"/>
  <c r="X66" i="25"/>
  <c r="Y66" i="25" s="1"/>
  <c r="Y65" i="25"/>
  <c r="X65" i="25"/>
  <c r="X64" i="25"/>
  <c r="Y64" i="25" s="1"/>
  <c r="Y63" i="25"/>
  <c r="X63" i="25"/>
  <c r="X61" i="25"/>
  <c r="Y61" i="25" s="1"/>
  <c r="Y60" i="25"/>
  <c r="X60" i="25"/>
  <c r="X59" i="25"/>
  <c r="Y59" i="25" s="1"/>
  <c r="Y58" i="25"/>
  <c r="X58" i="25"/>
  <c r="X57" i="25"/>
  <c r="Y57" i="25" s="1"/>
  <c r="Y56" i="25"/>
  <c r="X56" i="25"/>
  <c r="X54" i="25"/>
  <c r="Y54" i="25" s="1"/>
  <c r="Y53" i="25"/>
  <c r="X53" i="25"/>
  <c r="X52" i="25"/>
  <c r="Y52" i="25" s="1"/>
  <c r="Y51" i="25"/>
  <c r="X51" i="25"/>
  <c r="X49" i="25"/>
  <c r="Y49" i="25" s="1"/>
  <c r="Y48" i="25"/>
  <c r="X48" i="25"/>
  <c r="X47" i="25"/>
  <c r="Y47" i="25" s="1"/>
  <c r="Y46" i="25"/>
  <c r="X46" i="25"/>
  <c r="X44" i="25"/>
  <c r="Y44" i="25" s="1"/>
  <c r="Y43" i="25"/>
  <c r="X43" i="25"/>
  <c r="X42" i="25"/>
  <c r="Y42" i="25" s="1"/>
  <c r="Y41" i="25"/>
  <c r="X41" i="25"/>
  <c r="X39" i="25"/>
  <c r="Y39" i="25" s="1"/>
  <c r="Y38" i="25"/>
  <c r="X38" i="25"/>
  <c r="X37" i="25"/>
  <c r="Y37" i="25" s="1"/>
  <c r="Y36" i="25"/>
  <c r="X36" i="25"/>
  <c r="X35" i="25"/>
  <c r="Y35" i="25" s="1"/>
  <c r="Y34" i="25"/>
  <c r="X34" i="25"/>
  <c r="X33" i="25"/>
  <c r="Y33" i="25" s="1"/>
  <c r="Y31" i="25"/>
  <c r="X31" i="25"/>
  <c r="X30" i="25"/>
  <c r="Y30" i="25" s="1"/>
  <c r="Y29" i="25"/>
  <c r="X29" i="25"/>
  <c r="X28" i="25"/>
  <c r="Y28" i="25" s="1"/>
  <c r="Y27" i="25"/>
  <c r="X27" i="25"/>
  <c r="X26" i="25"/>
  <c r="Y26" i="25" s="1"/>
  <c r="Y24" i="25"/>
  <c r="X24" i="25"/>
  <c r="X23" i="25"/>
  <c r="Y23" i="25" s="1"/>
  <c r="Y22" i="25"/>
  <c r="X22" i="25"/>
  <c r="X21" i="25"/>
  <c r="Y21" i="25" s="1"/>
  <c r="Y20" i="25"/>
  <c r="X20" i="25"/>
  <c r="X19" i="25"/>
  <c r="Y19" i="25" s="1"/>
  <c r="Y18" i="25"/>
  <c r="X18" i="25"/>
  <c r="X15" i="25"/>
  <c r="Y15" i="25" s="1"/>
  <c r="X67" i="24"/>
  <c r="Y67" i="24" s="1"/>
  <c r="X66" i="24"/>
  <c r="Y66" i="24" s="1"/>
  <c r="X65" i="24"/>
  <c r="Y65" i="24" s="1"/>
  <c r="Y64" i="24"/>
  <c r="X64" i="24"/>
  <c r="X63" i="24"/>
  <c r="Y63" i="24" s="1"/>
  <c r="X61" i="24"/>
  <c r="Y61" i="24" s="1"/>
  <c r="X60" i="24"/>
  <c r="Y60" i="24" s="1"/>
  <c r="Y59" i="24"/>
  <c r="X59" i="24"/>
  <c r="X58" i="24"/>
  <c r="Y58" i="24" s="1"/>
  <c r="X57" i="24"/>
  <c r="Y57" i="24" s="1"/>
  <c r="X56" i="24"/>
  <c r="Y56" i="24" s="1"/>
  <c r="Y54" i="24"/>
  <c r="X54" i="24"/>
  <c r="X53" i="24"/>
  <c r="Y53" i="24" s="1"/>
  <c r="X52" i="24"/>
  <c r="Y52" i="24" s="1"/>
  <c r="X51" i="24"/>
  <c r="Y51" i="24" s="1"/>
  <c r="Y49" i="24"/>
  <c r="X49" i="24"/>
  <c r="X48" i="24"/>
  <c r="Y48" i="24" s="1"/>
  <c r="X47" i="24"/>
  <c r="Y47" i="24" s="1"/>
  <c r="X46" i="24"/>
  <c r="Y46" i="24" s="1"/>
  <c r="Y44" i="24"/>
  <c r="X44" i="24"/>
  <c r="X43" i="24"/>
  <c r="Y43" i="24" s="1"/>
  <c r="X42" i="24"/>
  <c r="Y42" i="24" s="1"/>
  <c r="X41" i="24"/>
  <c r="Y41" i="24" s="1"/>
  <c r="Y39" i="24"/>
  <c r="X39" i="24"/>
  <c r="X38" i="24"/>
  <c r="Y38" i="24" s="1"/>
  <c r="X37" i="24"/>
  <c r="Y37" i="24" s="1"/>
  <c r="X36" i="24"/>
  <c r="Y36" i="24" s="1"/>
  <c r="Y35" i="24"/>
  <c r="X35" i="24"/>
  <c r="X34" i="24"/>
  <c r="Y34" i="24" s="1"/>
  <c r="X33" i="24"/>
  <c r="Y33" i="24" s="1"/>
  <c r="X31" i="24"/>
  <c r="Y31" i="24" s="1"/>
  <c r="Y30" i="24"/>
  <c r="X30" i="24"/>
  <c r="X29" i="24"/>
  <c r="Y29" i="24" s="1"/>
  <c r="X28" i="24"/>
  <c r="Y28" i="24" s="1"/>
  <c r="X27" i="24"/>
  <c r="Y27" i="24" s="1"/>
  <c r="Y26" i="24"/>
  <c r="X26" i="24"/>
  <c r="X24" i="24"/>
  <c r="Y24" i="24" s="1"/>
  <c r="X23" i="24"/>
  <c r="Y23" i="24" s="1"/>
  <c r="X22" i="24"/>
  <c r="Y22" i="24" s="1"/>
  <c r="Y21" i="24"/>
  <c r="X21" i="24"/>
  <c r="X20" i="24"/>
  <c r="Y20" i="24" s="1"/>
  <c r="X19" i="24"/>
  <c r="Y19" i="24" s="1"/>
  <c r="X18" i="24"/>
  <c r="Y18" i="24" s="1"/>
  <c r="Y15" i="24"/>
  <c r="X15" i="24"/>
  <c r="X67" i="23"/>
  <c r="Y67" i="23" s="1"/>
  <c r="X66" i="23"/>
  <c r="Y66" i="23" s="1"/>
  <c r="Y65" i="23"/>
  <c r="X65" i="23"/>
  <c r="X64" i="23"/>
  <c r="Y64" i="23" s="1"/>
  <c r="X63" i="23"/>
  <c r="Y63" i="23" s="1"/>
  <c r="X61" i="23"/>
  <c r="Y61" i="23" s="1"/>
  <c r="Y60" i="23"/>
  <c r="X60" i="23"/>
  <c r="X59" i="23"/>
  <c r="Y59" i="23" s="1"/>
  <c r="X58" i="23"/>
  <c r="Y58" i="23" s="1"/>
  <c r="X57" i="23"/>
  <c r="Y57" i="23" s="1"/>
  <c r="Y56" i="23"/>
  <c r="X56" i="23"/>
  <c r="X54" i="23"/>
  <c r="Y54" i="23" s="1"/>
  <c r="X53" i="23"/>
  <c r="Y53" i="23" s="1"/>
  <c r="X52" i="23"/>
  <c r="Y52" i="23" s="1"/>
  <c r="Y51" i="23"/>
  <c r="X51" i="23"/>
  <c r="X49" i="23"/>
  <c r="Y49" i="23" s="1"/>
  <c r="X48" i="23"/>
  <c r="Y48" i="23" s="1"/>
  <c r="X47" i="23"/>
  <c r="Y47" i="23" s="1"/>
  <c r="Y46" i="23"/>
  <c r="X46" i="23"/>
  <c r="X44" i="23"/>
  <c r="Y44" i="23" s="1"/>
  <c r="X43" i="23"/>
  <c r="Y43" i="23" s="1"/>
  <c r="X42" i="23"/>
  <c r="Y42" i="23" s="1"/>
  <c r="Y41" i="23"/>
  <c r="X41" i="23"/>
  <c r="X39" i="23"/>
  <c r="Y39" i="23" s="1"/>
  <c r="X38" i="23"/>
  <c r="Y38" i="23" s="1"/>
  <c r="X37" i="23"/>
  <c r="Y37" i="23" s="1"/>
  <c r="Y36" i="23"/>
  <c r="X36" i="23"/>
  <c r="X35" i="23"/>
  <c r="Y35" i="23" s="1"/>
  <c r="X34" i="23"/>
  <c r="Y34" i="23" s="1"/>
  <c r="X33" i="23"/>
  <c r="Y33" i="23" s="1"/>
  <c r="Y31" i="23"/>
  <c r="X31" i="23"/>
  <c r="X30" i="23"/>
  <c r="Y30" i="23" s="1"/>
  <c r="X29" i="23"/>
  <c r="Y29" i="23" s="1"/>
  <c r="X28" i="23"/>
  <c r="Y28" i="23" s="1"/>
  <c r="Y27" i="23"/>
  <c r="X27" i="23"/>
  <c r="X26" i="23"/>
  <c r="Y26" i="23" s="1"/>
  <c r="X24" i="23"/>
  <c r="Y24" i="23" s="1"/>
  <c r="X23" i="23"/>
  <c r="Y23" i="23" s="1"/>
  <c r="Y22" i="23"/>
  <c r="X22" i="23"/>
  <c r="X21" i="23"/>
  <c r="Y21" i="23" s="1"/>
  <c r="X20" i="23"/>
  <c r="Y20" i="23" s="1"/>
  <c r="X19" i="23"/>
  <c r="Y19" i="23" s="1"/>
  <c r="Y18" i="23"/>
  <c r="X18" i="23"/>
  <c r="X15" i="23"/>
  <c r="Y15" i="23" s="1"/>
  <c r="T67" i="25"/>
  <c r="T66" i="25"/>
  <c r="T65" i="25"/>
  <c r="T64" i="25"/>
  <c r="T63" i="25"/>
  <c r="T61" i="25"/>
  <c r="T60" i="25"/>
  <c r="T59" i="25"/>
  <c r="T58" i="25"/>
  <c r="T57" i="25"/>
  <c r="T56" i="25"/>
  <c r="T54" i="25"/>
  <c r="T53" i="25"/>
  <c r="T52" i="25"/>
  <c r="T51" i="25"/>
  <c r="T49" i="25"/>
  <c r="T48" i="25"/>
  <c r="T47" i="25"/>
  <c r="T46" i="25"/>
  <c r="T44" i="25"/>
  <c r="T43" i="25"/>
  <c r="T42" i="25"/>
  <c r="T41" i="25"/>
  <c r="T39" i="25"/>
  <c r="T38" i="25"/>
  <c r="T37" i="25"/>
  <c r="T36" i="25"/>
  <c r="T35" i="25"/>
  <c r="T34" i="25"/>
  <c r="T33" i="25"/>
  <c r="T31" i="25"/>
  <c r="T30" i="25"/>
  <c r="T29" i="25"/>
  <c r="T28" i="25"/>
  <c r="T27" i="25"/>
  <c r="T26" i="25"/>
  <c r="T24" i="25"/>
  <c r="T23" i="25"/>
  <c r="T22" i="25"/>
  <c r="T21" i="25"/>
  <c r="T20" i="25"/>
  <c r="T19" i="25"/>
  <c r="T18" i="25"/>
  <c r="T15" i="25"/>
  <c r="T67" i="24"/>
  <c r="T66" i="24"/>
  <c r="T65" i="24"/>
  <c r="T64" i="24"/>
  <c r="T63" i="24"/>
  <c r="T61" i="24"/>
  <c r="T60" i="24"/>
  <c r="T59" i="24"/>
  <c r="T58" i="24"/>
  <c r="T57" i="24"/>
  <c r="T56" i="24"/>
  <c r="T54" i="24"/>
  <c r="T53" i="24"/>
  <c r="T52" i="24"/>
  <c r="T51" i="24"/>
  <c r="T49" i="24"/>
  <c r="T48" i="24"/>
  <c r="T47" i="24"/>
  <c r="T46" i="24"/>
  <c r="T44" i="24"/>
  <c r="T43" i="24"/>
  <c r="T42" i="24"/>
  <c r="T41" i="24"/>
  <c r="T39" i="24"/>
  <c r="T38" i="24"/>
  <c r="T37" i="24"/>
  <c r="T36" i="24"/>
  <c r="T35" i="24"/>
  <c r="T34" i="24"/>
  <c r="T33" i="24"/>
  <c r="T31" i="24"/>
  <c r="T30" i="24"/>
  <c r="T29" i="24"/>
  <c r="T28" i="24"/>
  <c r="T27" i="24"/>
  <c r="T26" i="24"/>
  <c r="T24" i="24"/>
  <c r="T23" i="24"/>
  <c r="T22" i="24"/>
  <c r="T21" i="24"/>
  <c r="T20" i="24"/>
  <c r="T19" i="24"/>
  <c r="T18" i="24"/>
  <c r="T15" i="24"/>
  <c r="T67" i="23"/>
  <c r="T66" i="23"/>
  <c r="T65" i="23"/>
  <c r="T64" i="23"/>
  <c r="T63" i="23"/>
  <c r="T61" i="23"/>
  <c r="T60" i="23"/>
  <c r="T59" i="23"/>
  <c r="T58" i="23"/>
  <c r="T57" i="23"/>
  <c r="T56" i="23"/>
  <c r="T54" i="23"/>
  <c r="T53" i="23"/>
  <c r="T52" i="23"/>
  <c r="T51" i="23"/>
  <c r="T49" i="23"/>
  <c r="T48" i="23"/>
  <c r="T47" i="23"/>
  <c r="T46" i="23"/>
  <c r="T44" i="23"/>
  <c r="T43" i="23"/>
  <c r="T42" i="23"/>
  <c r="T41" i="23"/>
  <c r="T39" i="23"/>
  <c r="T38" i="23"/>
  <c r="T37" i="23"/>
  <c r="T36" i="23"/>
  <c r="T35" i="23"/>
  <c r="T34" i="23"/>
  <c r="T33" i="23"/>
  <c r="T31" i="23"/>
  <c r="T30" i="23"/>
  <c r="T29" i="23"/>
  <c r="T28" i="23"/>
  <c r="T27" i="23"/>
  <c r="T26" i="23"/>
  <c r="T24" i="23"/>
  <c r="T23" i="23"/>
  <c r="T22" i="23"/>
  <c r="T21" i="23"/>
  <c r="T20" i="23"/>
  <c r="T19" i="23"/>
  <c r="T18" i="23"/>
  <c r="T15" i="23"/>
  <c r="P67" i="25"/>
  <c r="Q67" i="25" s="1"/>
  <c r="P66" i="25"/>
  <c r="Q66" i="25" s="1"/>
  <c r="P65" i="25"/>
  <c r="Q65" i="25" s="1"/>
  <c r="Q64" i="25"/>
  <c r="P64" i="25"/>
  <c r="P63" i="25"/>
  <c r="Q63" i="25" s="1"/>
  <c r="P61" i="25"/>
  <c r="Q61" i="25" s="1"/>
  <c r="P60" i="25"/>
  <c r="Q60" i="25" s="1"/>
  <c r="Q59" i="25"/>
  <c r="P59" i="25"/>
  <c r="P58" i="25"/>
  <c r="Q58" i="25" s="1"/>
  <c r="P57" i="25"/>
  <c r="Q57" i="25" s="1"/>
  <c r="P56" i="25"/>
  <c r="Q56" i="25" s="1"/>
  <c r="Q54" i="25"/>
  <c r="P54" i="25"/>
  <c r="P53" i="25"/>
  <c r="Q53" i="25" s="1"/>
  <c r="P52" i="25"/>
  <c r="Q52" i="25" s="1"/>
  <c r="P51" i="25"/>
  <c r="Q51" i="25" s="1"/>
  <c r="Q49" i="25"/>
  <c r="P49" i="25"/>
  <c r="P48" i="25"/>
  <c r="Q48" i="25" s="1"/>
  <c r="P47" i="25"/>
  <c r="Q47" i="25" s="1"/>
  <c r="P46" i="25"/>
  <c r="Q46" i="25" s="1"/>
  <c r="Q44" i="25"/>
  <c r="P44" i="25"/>
  <c r="P43" i="25"/>
  <c r="Q43" i="25" s="1"/>
  <c r="P42" i="25"/>
  <c r="Q42" i="25" s="1"/>
  <c r="P41" i="25"/>
  <c r="Q41" i="25" s="1"/>
  <c r="Q39" i="25"/>
  <c r="P39" i="25"/>
  <c r="P38" i="25"/>
  <c r="Q38" i="25" s="1"/>
  <c r="P37" i="25"/>
  <c r="Q37" i="25" s="1"/>
  <c r="P36" i="25"/>
  <c r="Q36" i="25" s="1"/>
  <c r="Q35" i="25"/>
  <c r="P35" i="25"/>
  <c r="P34" i="25"/>
  <c r="Q34" i="25" s="1"/>
  <c r="P33" i="25"/>
  <c r="Q33" i="25" s="1"/>
  <c r="P31" i="25"/>
  <c r="Q31" i="25" s="1"/>
  <c r="Q30" i="25"/>
  <c r="P30" i="25"/>
  <c r="P29" i="25"/>
  <c r="Q29" i="25" s="1"/>
  <c r="P28" i="25"/>
  <c r="Q28" i="25" s="1"/>
  <c r="P27" i="25"/>
  <c r="Q27" i="25" s="1"/>
  <c r="Q26" i="25"/>
  <c r="P26" i="25"/>
  <c r="P24" i="25"/>
  <c r="Q24" i="25" s="1"/>
  <c r="P23" i="25"/>
  <c r="Q23" i="25" s="1"/>
  <c r="P22" i="25"/>
  <c r="Q22" i="25" s="1"/>
  <c r="Q21" i="25"/>
  <c r="P21" i="25"/>
  <c r="P20" i="25"/>
  <c r="Q20" i="25" s="1"/>
  <c r="P19" i="25"/>
  <c r="Q19" i="25" s="1"/>
  <c r="P18" i="25"/>
  <c r="Q18" i="25" s="1"/>
  <c r="Q15" i="25"/>
  <c r="P15" i="25"/>
  <c r="P67" i="23"/>
  <c r="Q67" i="23" s="1"/>
  <c r="P66" i="23"/>
  <c r="Q66" i="23" s="1"/>
  <c r="P65" i="23"/>
  <c r="Q65" i="23" s="1"/>
  <c r="P64" i="23"/>
  <c r="Q64" i="23" s="1"/>
  <c r="P63" i="23"/>
  <c r="Q63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4" i="23"/>
  <c r="Q54" i="23" s="1"/>
  <c r="P53" i="23"/>
  <c r="Q53" i="23" s="1"/>
  <c r="P52" i="23"/>
  <c r="Q52" i="23" s="1"/>
  <c r="P51" i="23"/>
  <c r="Q51" i="23" s="1"/>
  <c r="P49" i="23"/>
  <c r="Q49" i="23" s="1"/>
  <c r="P48" i="23"/>
  <c r="Q48" i="23" s="1"/>
  <c r="P47" i="23"/>
  <c r="Q47" i="23" s="1"/>
  <c r="P46" i="23"/>
  <c r="Q46" i="23" s="1"/>
  <c r="P44" i="23"/>
  <c r="Q44" i="23" s="1"/>
  <c r="P43" i="23"/>
  <c r="Q43" i="23" s="1"/>
  <c r="P42" i="23"/>
  <c r="Q42" i="23" s="1"/>
  <c r="P41" i="23"/>
  <c r="Q41" i="23" s="1"/>
  <c r="P39" i="23"/>
  <c r="Q39" i="23" s="1"/>
  <c r="P38" i="23"/>
  <c r="Q38" i="23" s="1"/>
  <c r="P37" i="23"/>
  <c r="Q37" i="23" s="1"/>
  <c r="P36" i="23"/>
  <c r="Q36" i="23" s="1"/>
  <c r="P35" i="23"/>
  <c r="Q35" i="23" s="1"/>
  <c r="P34" i="23"/>
  <c r="Q34" i="23" s="1"/>
  <c r="P33" i="23"/>
  <c r="Q33" i="23" s="1"/>
  <c r="P31" i="23"/>
  <c r="Q31" i="23" s="1"/>
  <c r="P30" i="23"/>
  <c r="Q30" i="23" s="1"/>
  <c r="P29" i="23"/>
  <c r="Q29" i="23" s="1"/>
  <c r="P28" i="23"/>
  <c r="Q28" i="23" s="1"/>
  <c r="P27" i="23"/>
  <c r="Q27" i="23" s="1"/>
  <c r="P26" i="23"/>
  <c r="Q26" i="23" s="1"/>
  <c r="P24" i="23"/>
  <c r="Q24" i="23" s="1"/>
  <c r="P23" i="23"/>
  <c r="Q23" i="23" s="1"/>
  <c r="P22" i="23"/>
  <c r="Q22" i="23" s="1"/>
  <c r="P21" i="23"/>
  <c r="Q21" i="23" s="1"/>
  <c r="P20" i="23"/>
  <c r="Q20" i="23" s="1"/>
  <c r="P19" i="23"/>
  <c r="Q19" i="23" s="1"/>
  <c r="P18" i="23"/>
  <c r="Q18" i="23" s="1"/>
  <c r="P15" i="23"/>
  <c r="Q15" i="23" s="1"/>
  <c r="P67" i="24"/>
  <c r="Q67" i="24" s="1"/>
  <c r="P66" i="24"/>
  <c r="Q66" i="24" s="1"/>
  <c r="P65" i="24"/>
  <c r="Q65" i="24" s="1"/>
  <c r="P64" i="24"/>
  <c r="Q64" i="24" s="1"/>
  <c r="P63" i="24"/>
  <c r="Q63" i="24" s="1"/>
  <c r="P61" i="24"/>
  <c r="Q61" i="24" s="1"/>
  <c r="P60" i="24"/>
  <c r="Q60" i="24" s="1"/>
  <c r="P59" i="24"/>
  <c r="Q59" i="24" s="1"/>
  <c r="P58" i="24"/>
  <c r="Q58" i="24" s="1"/>
  <c r="P57" i="24"/>
  <c r="Q57" i="24" s="1"/>
  <c r="P56" i="24"/>
  <c r="Q56" i="24" s="1"/>
  <c r="P54" i="24"/>
  <c r="Q54" i="24" s="1"/>
  <c r="P53" i="24"/>
  <c r="Q53" i="24" s="1"/>
  <c r="P52" i="24"/>
  <c r="Q52" i="24" s="1"/>
  <c r="P51" i="24"/>
  <c r="Q51" i="24" s="1"/>
  <c r="P49" i="24"/>
  <c r="Q49" i="24" s="1"/>
  <c r="P48" i="24"/>
  <c r="Q48" i="24" s="1"/>
  <c r="P47" i="24"/>
  <c r="Q47" i="24" s="1"/>
  <c r="P46" i="24"/>
  <c r="Q46" i="24" s="1"/>
  <c r="P44" i="24"/>
  <c r="Q44" i="24" s="1"/>
  <c r="P43" i="24"/>
  <c r="Q43" i="24" s="1"/>
  <c r="P42" i="24"/>
  <c r="Q42" i="24" s="1"/>
  <c r="P41" i="24"/>
  <c r="Q41" i="24" s="1"/>
  <c r="P39" i="24"/>
  <c r="Q39" i="24" s="1"/>
  <c r="P38" i="24"/>
  <c r="Q38" i="24" s="1"/>
  <c r="P37" i="24"/>
  <c r="Q37" i="24" s="1"/>
  <c r="P36" i="24"/>
  <c r="Q36" i="24" s="1"/>
  <c r="P35" i="24"/>
  <c r="Q35" i="24" s="1"/>
  <c r="P34" i="24"/>
  <c r="Q34" i="24" s="1"/>
  <c r="P33" i="24"/>
  <c r="Q33" i="24" s="1"/>
  <c r="P31" i="24"/>
  <c r="Q31" i="24" s="1"/>
  <c r="P30" i="24"/>
  <c r="Q30" i="24" s="1"/>
  <c r="P29" i="24"/>
  <c r="Q29" i="24" s="1"/>
  <c r="P28" i="24"/>
  <c r="Q28" i="24" s="1"/>
  <c r="P27" i="24"/>
  <c r="Q27" i="24" s="1"/>
  <c r="P26" i="24"/>
  <c r="Q26" i="24" s="1"/>
  <c r="P24" i="24"/>
  <c r="Q24" i="24" s="1"/>
  <c r="P23" i="24"/>
  <c r="Q23" i="24" s="1"/>
  <c r="P22" i="24"/>
  <c r="Q22" i="24" s="1"/>
  <c r="P21" i="24"/>
  <c r="Q21" i="24" s="1"/>
  <c r="P20" i="24"/>
  <c r="Q20" i="24" s="1"/>
  <c r="P19" i="24"/>
  <c r="Q19" i="24" s="1"/>
  <c r="P18" i="24"/>
  <c r="Q18" i="24" s="1"/>
  <c r="P15" i="24"/>
  <c r="Q15" i="24" s="1"/>
  <c r="N67" i="25"/>
  <c r="N66" i="25"/>
  <c r="N65" i="25"/>
  <c r="N64" i="25"/>
  <c r="N63" i="25"/>
  <c r="N61" i="25"/>
  <c r="N60" i="25"/>
  <c r="N59" i="25"/>
  <c r="N58" i="25"/>
  <c r="N57" i="25"/>
  <c r="N56" i="25"/>
  <c r="N54" i="25"/>
  <c r="N53" i="25"/>
  <c r="N52" i="25"/>
  <c r="N51" i="25"/>
  <c r="N49" i="25"/>
  <c r="N48" i="25"/>
  <c r="N47" i="25"/>
  <c r="N46" i="25"/>
  <c r="N44" i="25"/>
  <c r="N43" i="25"/>
  <c r="N42" i="25"/>
  <c r="N41" i="25"/>
  <c r="N39" i="25"/>
  <c r="N38" i="25"/>
  <c r="N37" i="25"/>
  <c r="N36" i="25"/>
  <c r="N35" i="25"/>
  <c r="N34" i="25"/>
  <c r="N33" i="25"/>
  <c r="N31" i="25"/>
  <c r="N30" i="25"/>
  <c r="N29" i="25"/>
  <c r="N28" i="25"/>
  <c r="N27" i="25"/>
  <c r="N26" i="25"/>
  <c r="N24" i="25"/>
  <c r="N23" i="25"/>
  <c r="N22" i="25"/>
  <c r="N21" i="25"/>
  <c r="N20" i="25"/>
  <c r="N19" i="25"/>
  <c r="N18" i="25"/>
  <c r="N15" i="25"/>
  <c r="N67" i="24"/>
  <c r="N66" i="24"/>
  <c r="N65" i="24"/>
  <c r="N64" i="24"/>
  <c r="N63" i="24"/>
  <c r="N61" i="24"/>
  <c r="N60" i="24"/>
  <c r="N59" i="24"/>
  <c r="N58" i="24"/>
  <c r="N57" i="24"/>
  <c r="N56" i="24"/>
  <c r="N54" i="24"/>
  <c r="N53" i="24"/>
  <c r="N52" i="24"/>
  <c r="N51" i="24"/>
  <c r="N49" i="24"/>
  <c r="N48" i="24"/>
  <c r="N47" i="24"/>
  <c r="N46" i="24"/>
  <c r="N44" i="24"/>
  <c r="N43" i="24"/>
  <c r="N42" i="24"/>
  <c r="N41" i="24"/>
  <c r="N39" i="24"/>
  <c r="N38" i="24"/>
  <c r="N37" i="24"/>
  <c r="N36" i="24"/>
  <c r="N35" i="24"/>
  <c r="N34" i="24"/>
  <c r="N33" i="24"/>
  <c r="N31" i="24"/>
  <c r="N30" i="24"/>
  <c r="N29" i="24"/>
  <c r="N28" i="24"/>
  <c r="N27" i="24"/>
  <c r="N26" i="24"/>
  <c r="N24" i="24"/>
  <c r="N23" i="24"/>
  <c r="N22" i="24"/>
  <c r="N21" i="24"/>
  <c r="N20" i="24"/>
  <c r="N19" i="24"/>
  <c r="N18" i="24"/>
  <c r="N15" i="24"/>
  <c r="N67" i="23"/>
  <c r="N66" i="23"/>
  <c r="N65" i="23"/>
  <c r="N64" i="23"/>
  <c r="N63" i="23"/>
  <c r="N61" i="23"/>
  <c r="N60" i="23"/>
  <c r="N59" i="23"/>
  <c r="N58" i="23"/>
  <c r="N57" i="23"/>
  <c r="N56" i="23"/>
  <c r="N54" i="23"/>
  <c r="N53" i="23"/>
  <c r="N52" i="23"/>
  <c r="N51" i="23"/>
  <c r="N49" i="23"/>
  <c r="N48" i="23"/>
  <c r="N47" i="23"/>
  <c r="N46" i="23"/>
  <c r="N44" i="23"/>
  <c r="N43" i="23"/>
  <c r="N42" i="23"/>
  <c r="N41" i="23"/>
  <c r="N39" i="23"/>
  <c r="N38" i="23"/>
  <c r="N37" i="23"/>
  <c r="N36" i="23"/>
  <c r="N35" i="23"/>
  <c r="N34" i="23"/>
  <c r="N33" i="23"/>
  <c r="N31" i="23"/>
  <c r="N30" i="23"/>
  <c r="N29" i="23"/>
  <c r="N28" i="23"/>
  <c r="N27" i="23"/>
  <c r="N26" i="23"/>
  <c r="N24" i="23"/>
  <c r="N23" i="23"/>
  <c r="N22" i="23"/>
  <c r="N21" i="23"/>
  <c r="N20" i="23"/>
  <c r="N19" i="23"/>
  <c r="N18" i="23"/>
  <c r="N15" i="23"/>
  <c r="K67" i="25"/>
  <c r="J67" i="25"/>
  <c r="J66" i="25"/>
  <c r="K66" i="25" s="1"/>
  <c r="K65" i="25"/>
  <c r="J65" i="25"/>
  <c r="J64" i="25"/>
  <c r="K64" i="25" s="1"/>
  <c r="K63" i="25"/>
  <c r="J63" i="25"/>
  <c r="J61" i="25"/>
  <c r="K61" i="25" s="1"/>
  <c r="K60" i="25"/>
  <c r="J60" i="25"/>
  <c r="J59" i="25"/>
  <c r="K59" i="25" s="1"/>
  <c r="K58" i="25"/>
  <c r="J58" i="25"/>
  <c r="J57" i="25"/>
  <c r="K57" i="25" s="1"/>
  <c r="K56" i="25"/>
  <c r="J56" i="25"/>
  <c r="J54" i="25"/>
  <c r="K54" i="25" s="1"/>
  <c r="K53" i="25"/>
  <c r="J53" i="25"/>
  <c r="J52" i="25"/>
  <c r="K52" i="25" s="1"/>
  <c r="K51" i="25"/>
  <c r="J51" i="25"/>
  <c r="J49" i="25"/>
  <c r="K49" i="25" s="1"/>
  <c r="K48" i="25"/>
  <c r="J48" i="25"/>
  <c r="J47" i="25"/>
  <c r="K47" i="25" s="1"/>
  <c r="K46" i="25"/>
  <c r="J46" i="25"/>
  <c r="J44" i="25"/>
  <c r="K44" i="25" s="1"/>
  <c r="K43" i="25"/>
  <c r="J43" i="25"/>
  <c r="J42" i="25"/>
  <c r="K42" i="25" s="1"/>
  <c r="K41" i="25"/>
  <c r="J41" i="25"/>
  <c r="J39" i="25"/>
  <c r="K39" i="25" s="1"/>
  <c r="K38" i="25"/>
  <c r="J38" i="25"/>
  <c r="J37" i="25"/>
  <c r="K37" i="25" s="1"/>
  <c r="K36" i="25"/>
  <c r="J36" i="25"/>
  <c r="J35" i="25"/>
  <c r="K35" i="25" s="1"/>
  <c r="K34" i="25"/>
  <c r="J34" i="25"/>
  <c r="J33" i="25"/>
  <c r="K33" i="25" s="1"/>
  <c r="K31" i="25"/>
  <c r="J31" i="25"/>
  <c r="J30" i="25"/>
  <c r="K30" i="25" s="1"/>
  <c r="K29" i="25"/>
  <c r="J29" i="25"/>
  <c r="J28" i="25"/>
  <c r="K28" i="25" s="1"/>
  <c r="K27" i="25"/>
  <c r="J27" i="25"/>
  <c r="J26" i="25"/>
  <c r="K26" i="25" s="1"/>
  <c r="K24" i="25"/>
  <c r="J24" i="25"/>
  <c r="J23" i="25"/>
  <c r="K23" i="25" s="1"/>
  <c r="K22" i="25"/>
  <c r="J22" i="25"/>
  <c r="J21" i="25"/>
  <c r="K21" i="25" s="1"/>
  <c r="K20" i="25"/>
  <c r="J20" i="25"/>
  <c r="J19" i="25"/>
  <c r="K19" i="25" s="1"/>
  <c r="K18" i="25"/>
  <c r="J18" i="25"/>
  <c r="J15" i="25"/>
  <c r="K15" i="25" s="1"/>
  <c r="K67" i="24"/>
  <c r="J67" i="24"/>
  <c r="J66" i="24"/>
  <c r="K66" i="24" s="1"/>
  <c r="J65" i="24"/>
  <c r="K65" i="24" s="1"/>
  <c r="K64" i="24"/>
  <c r="J64" i="24"/>
  <c r="K63" i="24"/>
  <c r="J63" i="24"/>
  <c r="J61" i="24"/>
  <c r="K61" i="24" s="1"/>
  <c r="K60" i="24"/>
  <c r="J60" i="24"/>
  <c r="K59" i="24"/>
  <c r="J59" i="24"/>
  <c r="K58" i="24"/>
  <c r="J58" i="24"/>
  <c r="J57" i="24"/>
  <c r="K57" i="24" s="1"/>
  <c r="K56" i="24"/>
  <c r="J56" i="24"/>
  <c r="K54" i="24"/>
  <c r="J54" i="24"/>
  <c r="K53" i="24"/>
  <c r="J53" i="24"/>
  <c r="J52" i="24"/>
  <c r="K52" i="24" s="1"/>
  <c r="K51" i="24"/>
  <c r="J51" i="24"/>
  <c r="K49" i="24"/>
  <c r="J49" i="24"/>
  <c r="K48" i="24"/>
  <c r="J48" i="24"/>
  <c r="J47" i="24"/>
  <c r="K47" i="24" s="1"/>
  <c r="K46" i="24"/>
  <c r="J46" i="24"/>
  <c r="K44" i="24"/>
  <c r="J44" i="24"/>
  <c r="K43" i="24"/>
  <c r="J43" i="24"/>
  <c r="J42" i="24"/>
  <c r="K42" i="24" s="1"/>
  <c r="K41" i="24"/>
  <c r="J41" i="24"/>
  <c r="K39" i="24"/>
  <c r="J39" i="24"/>
  <c r="K38" i="24"/>
  <c r="J38" i="24"/>
  <c r="J37" i="24"/>
  <c r="K37" i="24" s="1"/>
  <c r="K36" i="24"/>
  <c r="J36" i="24"/>
  <c r="K35" i="24"/>
  <c r="J35" i="24"/>
  <c r="K34" i="24"/>
  <c r="J34" i="24"/>
  <c r="J33" i="24"/>
  <c r="K33" i="24" s="1"/>
  <c r="K31" i="24"/>
  <c r="J31" i="24"/>
  <c r="K30" i="24"/>
  <c r="J30" i="24"/>
  <c r="K29" i="24"/>
  <c r="J29" i="24"/>
  <c r="J28" i="24"/>
  <c r="K28" i="24" s="1"/>
  <c r="K27" i="24"/>
  <c r="J27" i="24"/>
  <c r="K26" i="24"/>
  <c r="J26" i="24"/>
  <c r="K24" i="24"/>
  <c r="J24" i="24"/>
  <c r="J23" i="24"/>
  <c r="K23" i="24" s="1"/>
  <c r="K22" i="24"/>
  <c r="J22" i="24"/>
  <c r="K21" i="24"/>
  <c r="J21" i="24"/>
  <c r="K20" i="24"/>
  <c r="J20" i="24"/>
  <c r="J19" i="24"/>
  <c r="K19" i="24" s="1"/>
  <c r="K18" i="24"/>
  <c r="J18" i="24"/>
  <c r="K15" i="24"/>
  <c r="J15" i="24"/>
  <c r="K67" i="23"/>
  <c r="J67" i="23"/>
  <c r="K66" i="23"/>
  <c r="J66" i="23"/>
  <c r="J65" i="23"/>
  <c r="K65" i="23" s="1"/>
  <c r="J64" i="23"/>
  <c r="K64" i="23" s="1"/>
  <c r="K63" i="23"/>
  <c r="J63" i="23"/>
  <c r="K61" i="23"/>
  <c r="J61" i="23"/>
  <c r="J60" i="23"/>
  <c r="K60" i="23" s="1"/>
  <c r="J59" i="23"/>
  <c r="K59" i="23" s="1"/>
  <c r="K58" i="23"/>
  <c r="J58" i="23"/>
  <c r="K57" i="23"/>
  <c r="J57" i="23"/>
  <c r="J56" i="23"/>
  <c r="K56" i="23" s="1"/>
  <c r="J54" i="23"/>
  <c r="K54" i="23" s="1"/>
  <c r="K53" i="23"/>
  <c r="J53" i="23"/>
  <c r="K52" i="23"/>
  <c r="J52" i="23"/>
  <c r="J51" i="23"/>
  <c r="K51" i="23" s="1"/>
  <c r="J49" i="23"/>
  <c r="K49" i="23" s="1"/>
  <c r="K48" i="23"/>
  <c r="J48" i="23"/>
  <c r="K47" i="23"/>
  <c r="J47" i="23"/>
  <c r="J46" i="23"/>
  <c r="K46" i="23" s="1"/>
  <c r="J44" i="23"/>
  <c r="K44" i="23" s="1"/>
  <c r="K43" i="23"/>
  <c r="J43" i="23"/>
  <c r="K42" i="23"/>
  <c r="J42" i="23"/>
  <c r="J41" i="23"/>
  <c r="K41" i="23" s="1"/>
  <c r="J39" i="23"/>
  <c r="K39" i="23" s="1"/>
  <c r="K38" i="23"/>
  <c r="J38" i="23"/>
  <c r="K37" i="23"/>
  <c r="J37" i="23"/>
  <c r="J36" i="23"/>
  <c r="K36" i="23" s="1"/>
  <c r="J35" i="23"/>
  <c r="K35" i="23" s="1"/>
  <c r="K34" i="23"/>
  <c r="J34" i="23"/>
  <c r="K33" i="23"/>
  <c r="J33" i="23"/>
  <c r="J31" i="23"/>
  <c r="K31" i="23" s="1"/>
  <c r="J30" i="23"/>
  <c r="K30" i="23" s="1"/>
  <c r="K29" i="23"/>
  <c r="J29" i="23"/>
  <c r="K28" i="23"/>
  <c r="J28" i="23"/>
  <c r="J27" i="23"/>
  <c r="K27" i="23" s="1"/>
  <c r="J26" i="23"/>
  <c r="K26" i="23" s="1"/>
  <c r="K24" i="23"/>
  <c r="J24" i="23"/>
  <c r="K23" i="23"/>
  <c r="J23" i="23"/>
  <c r="J22" i="23"/>
  <c r="K22" i="23" s="1"/>
  <c r="J21" i="23"/>
  <c r="K21" i="23" s="1"/>
  <c r="K20" i="23"/>
  <c r="J20" i="23"/>
  <c r="K19" i="23"/>
  <c r="J19" i="23"/>
  <c r="J18" i="23"/>
  <c r="K18" i="23" s="1"/>
  <c r="J15" i="23"/>
  <c r="K15" i="23" s="1"/>
  <c r="F67" i="25"/>
  <c r="F66" i="25"/>
  <c r="F65" i="25"/>
  <c r="F64" i="25"/>
  <c r="F63" i="25"/>
  <c r="F61" i="25"/>
  <c r="F60" i="25"/>
  <c r="F59" i="25"/>
  <c r="F58" i="25"/>
  <c r="F57" i="25"/>
  <c r="F56" i="25"/>
  <c r="F54" i="25"/>
  <c r="F53" i="25"/>
  <c r="F52" i="25"/>
  <c r="F51" i="25"/>
  <c r="F49" i="25"/>
  <c r="F48" i="25"/>
  <c r="F47" i="25"/>
  <c r="F46" i="25"/>
  <c r="F44" i="25"/>
  <c r="F43" i="25"/>
  <c r="F42" i="25"/>
  <c r="F41" i="25"/>
  <c r="F39" i="25"/>
  <c r="F38" i="25"/>
  <c r="F37" i="25"/>
  <c r="F36" i="25"/>
  <c r="F35" i="25"/>
  <c r="F34" i="25"/>
  <c r="F33" i="25"/>
  <c r="F31" i="25"/>
  <c r="F30" i="25"/>
  <c r="F29" i="25"/>
  <c r="F28" i="25"/>
  <c r="F27" i="25"/>
  <c r="F26" i="25"/>
  <c r="F24" i="25"/>
  <c r="F23" i="25"/>
  <c r="F22" i="25"/>
  <c r="F21" i="25"/>
  <c r="F20" i="25"/>
  <c r="F19" i="25"/>
  <c r="F18" i="25"/>
  <c r="F15" i="25"/>
  <c r="F67" i="24"/>
  <c r="F66" i="24"/>
  <c r="F65" i="24"/>
  <c r="F64" i="24"/>
  <c r="F63" i="24"/>
  <c r="F61" i="24"/>
  <c r="F60" i="24"/>
  <c r="F59" i="24"/>
  <c r="F58" i="24"/>
  <c r="F57" i="24"/>
  <c r="F56" i="24"/>
  <c r="F54" i="24"/>
  <c r="F53" i="24"/>
  <c r="F52" i="24"/>
  <c r="F51" i="24"/>
  <c r="F49" i="24"/>
  <c r="F48" i="24"/>
  <c r="F47" i="24"/>
  <c r="F46" i="24"/>
  <c r="F44" i="24"/>
  <c r="F43" i="24"/>
  <c r="F42" i="24"/>
  <c r="F41" i="24"/>
  <c r="F39" i="24"/>
  <c r="F38" i="24"/>
  <c r="F37" i="24"/>
  <c r="F36" i="24"/>
  <c r="F35" i="24"/>
  <c r="F34" i="24"/>
  <c r="F33" i="24"/>
  <c r="F31" i="24"/>
  <c r="F30" i="24"/>
  <c r="F29" i="24"/>
  <c r="F28" i="24"/>
  <c r="F27" i="24"/>
  <c r="F26" i="24"/>
  <c r="F24" i="24"/>
  <c r="F23" i="24"/>
  <c r="F22" i="24"/>
  <c r="F21" i="24"/>
  <c r="F20" i="24"/>
  <c r="F19" i="24"/>
  <c r="F18" i="24"/>
  <c r="F15" i="24"/>
  <c r="F67" i="23"/>
  <c r="F66" i="23"/>
  <c r="F65" i="23"/>
  <c r="F64" i="23"/>
  <c r="F63" i="23"/>
  <c r="F61" i="23"/>
  <c r="F60" i="23"/>
  <c r="F59" i="23"/>
  <c r="F58" i="23"/>
  <c r="F57" i="23"/>
  <c r="F56" i="23"/>
  <c r="F54" i="23"/>
  <c r="F53" i="23"/>
  <c r="F52" i="23"/>
  <c r="F51" i="23"/>
  <c r="F49" i="23"/>
  <c r="F48" i="23"/>
  <c r="F47" i="23"/>
  <c r="F46" i="23"/>
  <c r="F44" i="23"/>
  <c r="F43" i="23"/>
  <c r="F42" i="23"/>
  <c r="F41" i="23"/>
  <c r="F39" i="23"/>
  <c r="F38" i="23"/>
  <c r="F37" i="23"/>
  <c r="F36" i="23"/>
  <c r="F35" i="23"/>
  <c r="F34" i="23"/>
  <c r="F33" i="23"/>
  <c r="F31" i="23"/>
  <c r="F30" i="23"/>
  <c r="F29" i="23"/>
  <c r="F28" i="23"/>
  <c r="F27" i="23"/>
  <c r="F26" i="23"/>
  <c r="F24" i="23"/>
  <c r="F23" i="23"/>
  <c r="F22" i="23"/>
  <c r="F21" i="23"/>
  <c r="F20" i="23"/>
  <c r="F19" i="23"/>
  <c r="F18" i="23"/>
  <c r="F15" i="23"/>
  <c r="Y67" i="22"/>
  <c r="X67" i="22"/>
  <c r="X66" i="22"/>
  <c r="Y66" i="22" s="1"/>
  <c r="X65" i="22"/>
  <c r="Y65" i="22" s="1"/>
  <c r="Y64" i="22"/>
  <c r="X64" i="22"/>
  <c r="Y63" i="22"/>
  <c r="X63" i="22"/>
  <c r="X61" i="22"/>
  <c r="Y61" i="22" s="1"/>
  <c r="X60" i="22"/>
  <c r="Y60" i="22" s="1"/>
  <c r="Y59" i="22"/>
  <c r="X59" i="22"/>
  <c r="Y58" i="22"/>
  <c r="X58" i="22"/>
  <c r="X57" i="22"/>
  <c r="Y57" i="22" s="1"/>
  <c r="X56" i="22"/>
  <c r="Y56" i="22" s="1"/>
  <c r="Y54" i="22"/>
  <c r="X54" i="22"/>
  <c r="Y53" i="22"/>
  <c r="X53" i="22"/>
  <c r="X52" i="22"/>
  <c r="Y52" i="22" s="1"/>
  <c r="X51" i="22"/>
  <c r="Y51" i="22" s="1"/>
  <c r="Y49" i="22"/>
  <c r="X49" i="22"/>
  <c r="Y48" i="22"/>
  <c r="X48" i="22"/>
  <c r="X47" i="22"/>
  <c r="Y47" i="22" s="1"/>
  <c r="X46" i="22"/>
  <c r="Y46" i="22" s="1"/>
  <c r="Y44" i="22"/>
  <c r="X44" i="22"/>
  <c r="Y43" i="22"/>
  <c r="X43" i="22"/>
  <c r="X42" i="22"/>
  <c r="Y42" i="22" s="1"/>
  <c r="X41" i="22"/>
  <c r="Y41" i="22" s="1"/>
  <c r="Y39" i="22"/>
  <c r="X39" i="22"/>
  <c r="Y38" i="22"/>
  <c r="X38" i="22"/>
  <c r="X37" i="22"/>
  <c r="Y37" i="22" s="1"/>
  <c r="X36" i="22"/>
  <c r="Y36" i="22" s="1"/>
  <c r="Y35" i="22"/>
  <c r="X35" i="22"/>
  <c r="Y34" i="22"/>
  <c r="X34" i="22"/>
  <c r="X33" i="22"/>
  <c r="Y33" i="22" s="1"/>
  <c r="X31" i="22"/>
  <c r="Y31" i="22" s="1"/>
  <c r="Y30" i="22"/>
  <c r="X30" i="22"/>
  <c r="Y29" i="22"/>
  <c r="X29" i="22"/>
  <c r="X28" i="22"/>
  <c r="Y28" i="22" s="1"/>
  <c r="X27" i="22"/>
  <c r="Y27" i="22" s="1"/>
  <c r="Y26" i="22"/>
  <c r="X26" i="22"/>
  <c r="Y24" i="22"/>
  <c r="X24" i="22"/>
  <c r="X23" i="22"/>
  <c r="Y23" i="22" s="1"/>
  <c r="X22" i="22"/>
  <c r="Y22" i="22" s="1"/>
  <c r="Y21" i="22"/>
  <c r="X21" i="22"/>
  <c r="Y20" i="22"/>
  <c r="X20" i="22"/>
  <c r="X19" i="22"/>
  <c r="Y19" i="22" s="1"/>
  <c r="X18" i="22"/>
  <c r="Y18" i="22" s="1"/>
  <c r="Y15" i="22"/>
  <c r="X15" i="22"/>
  <c r="U63" i="22"/>
  <c r="U51" i="22"/>
  <c r="U41" i="22"/>
  <c r="T67" i="22"/>
  <c r="T66" i="22"/>
  <c r="T65" i="22"/>
  <c r="T64" i="22"/>
  <c r="T63" i="22"/>
  <c r="T61" i="22"/>
  <c r="T60" i="22"/>
  <c r="T59" i="22"/>
  <c r="T58" i="22"/>
  <c r="T57" i="22"/>
  <c r="T56" i="22"/>
  <c r="T54" i="22"/>
  <c r="T53" i="22"/>
  <c r="T52" i="22"/>
  <c r="T51" i="22"/>
  <c r="T49" i="22"/>
  <c r="T48" i="22"/>
  <c r="T47" i="22"/>
  <c r="T46" i="22"/>
  <c r="T44" i="22"/>
  <c r="T43" i="22"/>
  <c r="T42" i="22"/>
  <c r="T41" i="22"/>
  <c r="T39" i="22"/>
  <c r="T38" i="22"/>
  <c r="T37" i="22"/>
  <c r="T36" i="22"/>
  <c r="T35" i="22"/>
  <c r="T34" i="22"/>
  <c r="T33" i="22"/>
  <c r="T31" i="22"/>
  <c r="T30" i="22"/>
  <c r="T29" i="22"/>
  <c r="T28" i="22"/>
  <c r="T27" i="22"/>
  <c r="T26" i="22"/>
  <c r="T24" i="22"/>
  <c r="T23" i="22"/>
  <c r="T22" i="22"/>
  <c r="T21" i="22"/>
  <c r="T20" i="22"/>
  <c r="T19" i="22"/>
  <c r="T18" i="22"/>
  <c r="T15" i="22"/>
  <c r="Q67" i="22"/>
  <c r="P67" i="22"/>
  <c r="P66" i="22"/>
  <c r="Q66" i="22" s="1"/>
  <c r="Q65" i="22"/>
  <c r="P65" i="22"/>
  <c r="P64" i="22"/>
  <c r="Q64" i="22" s="1"/>
  <c r="Q63" i="22"/>
  <c r="P63" i="22"/>
  <c r="P61" i="22"/>
  <c r="Q61" i="22" s="1"/>
  <c r="Q60" i="22"/>
  <c r="P60" i="22"/>
  <c r="P59" i="22"/>
  <c r="Q59" i="22" s="1"/>
  <c r="Q58" i="22"/>
  <c r="P58" i="22"/>
  <c r="P57" i="22"/>
  <c r="Q57" i="22" s="1"/>
  <c r="Q56" i="22"/>
  <c r="P56" i="22"/>
  <c r="P54" i="22"/>
  <c r="Q54" i="22" s="1"/>
  <c r="Q53" i="22"/>
  <c r="P53" i="22"/>
  <c r="P52" i="22"/>
  <c r="Q52" i="22" s="1"/>
  <c r="Q51" i="22"/>
  <c r="P51" i="22"/>
  <c r="P49" i="22"/>
  <c r="Q49" i="22" s="1"/>
  <c r="Q48" i="22"/>
  <c r="P48" i="22"/>
  <c r="P47" i="22"/>
  <c r="Q47" i="22" s="1"/>
  <c r="Q46" i="22"/>
  <c r="P46" i="22"/>
  <c r="P44" i="22"/>
  <c r="Q44" i="22" s="1"/>
  <c r="Q43" i="22"/>
  <c r="P43" i="22"/>
  <c r="P42" i="22"/>
  <c r="Q42" i="22" s="1"/>
  <c r="Q41" i="22"/>
  <c r="P41" i="22"/>
  <c r="P39" i="22"/>
  <c r="Q39" i="22" s="1"/>
  <c r="Q38" i="22"/>
  <c r="P38" i="22"/>
  <c r="P37" i="22"/>
  <c r="Q37" i="22" s="1"/>
  <c r="Q36" i="22"/>
  <c r="P36" i="22"/>
  <c r="P35" i="22"/>
  <c r="Q35" i="22" s="1"/>
  <c r="Q34" i="22"/>
  <c r="P34" i="22"/>
  <c r="P33" i="22"/>
  <c r="Q33" i="22" s="1"/>
  <c r="Q31" i="22"/>
  <c r="P31" i="22"/>
  <c r="P30" i="22"/>
  <c r="Q30" i="22" s="1"/>
  <c r="Q29" i="22"/>
  <c r="P29" i="22"/>
  <c r="P28" i="22"/>
  <c r="Q28" i="22" s="1"/>
  <c r="Q27" i="22"/>
  <c r="P27" i="22"/>
  <c r="P26" i="22"/>
  <c r="Q26" i="22" s="1"/>
  <c r="Q24" i="22"/>
  <c r="P24" i="22"/>
  <c r="P23" i="22"/>
  <c r="Q23" i="22" s="1"/>
  <c r="Q22" i="22"/>
  <c r="P22" i="22"/>
  <c r="P21" i="22"/>
  <c r="Q21" i="22" s="1"/>
  <c r="Q20" i="22"/>
  <c r="P20" i="22"/>
  <c r="P19" i="22"/>
  <c r="Q19" i="22" s="1"/>
  <c r="Q18" i="22"/>
  <c r="P18" i="22"/>
  <c r="Q15" i="22"/>
  <c r="P15" i="22"/>
  <c r="N67" i="22"/>
  <c r="N66" i="22"/>
  <c r="N65" i="22"/>
  <c r="N64" i="22"/>
  <c r="N63" i="22"/>
  <c r="N61" i="22"/>
  <c r="N60" i="22"/>
  <c r="N59" i="22"/>
  <c r="N58" i="22"/>
  <c r="N57" i="22"/>
  <c r="N56" i="22"/>
  <c r="N54" i="22"/>
  <c r="N53" i="22"/>
  <c r="N52" i="22"/>
  <c r="N51" i="22"/>
  <c r="N49" i="22"/>
  <c r="N48" i="22"/>
  <c r="N47" i="22"/>
  <c r="N46" i="22"/>
  <c r="N44" i="22"/>
  <c r="N43" i="22"/>
  <c r="N42" i="22"/>
  <c r="N41" i="22"/>
  <c r="N39" i="22"/>
  <c r="N38" i="22"/>
  <c r="N37" i="22"/>
  <c r="N36" i="22"/>
  <c r="N35" i="22"/>
  <c r="N34" i="22"/>
  <c r="N33" i="22"/>
  <c r="N31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K67" i="22"/>
  <c r="J67" i="22"/>
  <c r="K66" i="22"/>
  <c r="J66" i="22"/>
  <c r="J65" i="22"/>
  <c r="K65" i="22" s="1"/>
  <c r="K64" i="22"/>
  <c r="J64" i="22"/>
  <c r="K63" i="22"/>
  <c r="J63" i="22"/>
  <c r="K61" i="22"/>
  <c r="J61" i="22"/>
  <c r="K60" i="22"/>
  <c r="J60" i="22"/>
  <c r="K59" i="22"/>
  <c r="J59" i="22"/>
  <c r="K58" i="22"/>
  <c r="J58" i="22"/>
  <c r="K57" i="22"/>
  <c r="J57" i="22"/>
  <c r="K56" i="22"/>
  <c r="J56" i="22"/>
  <c r="K54" i="22"/>
  <c r="J54" i="22"/>
  <c r="K53" i="22"/>
  <c r="J53" i="22"/>
  <c r="K52" i="22"/>
  <c r="J52" i="22"/>
  <c r="K51" i="22"/>
  <c r="J51" i="22"/>
  <c r="K49" i="22"/>
  <c r="J49" i="22"/>
  <c r="K48" i="22"/>
  <c r="J48" i="22"/>
  <c r="K47" i="22"/>
  <c r="J47" i="22"/>
  <c r="K46" i="22"/>
  <c r="J46" i="22"/>
  <c r="K44" i="22"/>
  <c r="J44" i="22"/>
  <c r="K43" i="22"/>
  <c r="J43" i="22"/>
  <c r="K42" i="22"/>
  <c r="J42" i="22"/>
  <c r="K41" i="22"/>
  <c r="J41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N15" i="22"/>
  <c r="K15" i="22"/>
  <c r="J15" i="22"/>
  <c r="I67" i="22"/>
  <c r="I66" i="22"/>
  <c r="I65" i="22"/>
  <c r="I64" i="22"/>
  <c r="I63" i="22"/>
  <c r="I61" i="22"/>
  <c r="I60" i="22"/>
  <c r="I59" i="22"/>
  <c r="I58" i="22"/>
  <c r="I57" i="22"/>
  <c r="I56" i="22"/>
  <c r="I54" i="22"/>
  <c r="I53" i="22"/>
  <c r="I52" i="22"/>
  <c r="I51" i="22"/>
  <c r="I49" i="22"/>
  <c r="I48" i="22"/>
  <c r="I47" i="22"/>
  <c r="I46" i="22"/>
  <c r="I44" i="22"/>
  <c r="I43" i="22"/>
  <c r="I42" i="22"/>
  <c r="I41" i="22"/>
  <c r="I39" i="22"/>
  <c r="I38" i="22"/>
  <c r="I37" i="22"/>
  <c r="I36" i="22"/>
  <c r="I35" i="22"/>
  <c r="I34" i="22"/>
  <c r="I33" i="22"/>
  <c r="I31" i="22"/>
  <c r="I30" i="22"/>
  <c r="I29" i="22"/>
  <c r="I28" i="22"/>
  <c r="I27" i="22"/>
  <c r="I26" i="22"/>
  <c r="I24" i="22"/>
  <c r="I23" i="22"/>
  <c r="I22" i="22"/>
  <c r="I21" i="22"/>
  <c r="I20" i="22"/>
  <c r="I19" i="22"/>
  <c r="I18" i="22"/>
  <c r="I15" i="22"/>
  <c r="F38" i="22"/>
  <c r="F37" i="22"/>
  <c r="F36" i="22"/>
  <c r="F35" i="22"/>
  <c r="F34" i="22"/>
  <c r="F31" i="22"/>
  <c r="F30" i="22"/>
  <c r="F29" i="22"/>
  <c r="F28" i="22"/>
  <c r="F27" i="22"/>
  <c r="F24" i="22"/>
  <c r="F23" i="22"/>
  <c r="F21" i="22"/>
  <c r="F20" i="22"/>
  <c r="F19" i="22"/>
  <c r="F64" i="22"/>
  <c r="F63" i="22"/>
  <c r="F67" i="22"/>
  <c r="F66" i="22"/>
  <c r="F65" i="22"/>
  <c r="F61" i="22"/>
  <c r="F60" i="22"/>
  <c r="F59" i="22"/>
  <c r="F58" i="22"/>
  <c r="F57" i="22"/>
  <c r="F56" i="22"/>
  <c r="F54" i="22"/>
  <c r="F53" i="22"/>
  <c r="F52" i="22"/>
  <c r="F51" i="22"/>
  <c r="F49" i="22"/>
  <c r="F48" i="22"/>
  <c r="F47" i="22"/>
  <c r="F46" i="22"/>
  <c r="F44" i="22"/>
  <c r="F43" i="22"/>
  <c r="F42" i="22"/>
  <c r="F41" i="22"/>
  <c r="F39" i="22"/>
  <c r="F33" i="22"/>
  <c r="F26" i="22"/>
  <c r="F22" i="22"/>
  <c r="F18" i="22"/>
  <c r="F15" i="22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Y63" i="11"/>
  <c r="X63" i="11"/>
  <c r="Y43" i="11"/>
  <c r="X43" i="11"/>
  <c r="Y31" i="11"/>
  <c r="X31" i="11"/>
  <c r="Y16" i="11"/>
  <c r="X16" i="11"/>
  <c r="X13" i="11"/>
  <c r="O63" i="11"/>
  <c r="N63" i="11"/>
  <c r="O43" i="11"/>
  <c r="N43" i="11"/>
  <c r="O31" i="11"/>
  <c r="N31" i="11"/>
  <c r="O16" i="11"/>
  <c r="N16" i="11"/>
  <c r="N13" i="11"/>
  <c r="H63" i="11"/>
  <c r="H43" i="11"/>
  <c r="H31" i="11"/>
  <c r="H16" i="11"/>
  <c r="I63" i="11"/>
  <c r="I43" i="11"/>
  <c r="I31" i="11"/>
  <c r="I16" i="11"/>
  <c r="H13" i="11"/>
  <c r="F63" i="11"/>
  <c r="P63" i="11" s="1"/>
  <c r="E63" i="11"/>
  <c r="F43" i="11"/>
  <c r="E43" i="11"/>
  <c r="F16" i="11"/>
  <c r="P16" i="11" s="1"/>
  <c r="E16" i="11"/>
  <c r="F31" i="11"/>
  <c r="P31" i="11" s="1"/>
  <c r="E31" i="11"/>
  <c r="F13" i="11"/>
  <c r="P13" i="11" s="1"/>
  <c r="E13" i="11"/>
  <c r="J63" i="11"/>
  <c r="J43" i="11"/>
  <c r="J16" i="11"/>
  <c r="J31" i="11"/>
  <c r="J13" i="11"/>
  <c r="P43" i="11"/>
  <c r="S63" i="11"/>
  <c r="S43" i="11"/>
  <c r="S16" i="11"/>
  <c r="S31" i="11"/>
  <c r="S13" i="11"/>
  <c r="V63" i="11"/>
  <c r="AL17" i="11" s="1"/>
  <c r="U63" i="11"/>
  <c r="V43" i="11"/>
  <c r="U43" i="11"/>
  <c r="V16" i="11"/>
  <c r="U16" i="11"/>
  <c r="V31" i="11"/>
  <c r="U31" i="11"/>
  <c r="V13" i="11"/>
  <c r="AL13" i="11" s="1"/>
  <c r="U13" i="11"/>
  <c r="AL22" i="11"/>
  <c r="AL52" i="11"/>
  <c r="AL19" i="11"/>
  <c r="AL68" i="11"/>
  <c r="AL46" i="11"/>
  <c r="AL45" i="11"/>
  <c r="AB63" i="11"/>
  <c r="AB43" i="11"/>
  <c r="AB16" i="11"/>
  <c r="AB31" i="11"/>
  <c r="AB13" i="11"/>
  <c r="AL57" i="11"/>
  <c r="AJ66" i="10"/>
  <c r="AJ60" i="10"/>
  <c r="AJ59" i="10"/>
  <c r="AJ55" i="10"/>
  <c r="AJ48" i="10"/>
  <c r="AJ45" i="10"/>
  <c r="AJ43" i="10"/>
  <c r="AJ42" i="10"/>
  <c r="AJ41" i="10"/>
  <c r="AJ40" i="10"/>
  <c r="AJ38" i="10"/>
  <c r="AJ37" i="10"/>
  <c r="AJ36" i="10"/>
  <c r="AJ34" i="10"/>
  <c r="AJ33" i="10"/>
  <c r="AJ32" i="10"/>
  <c r="AJ29" i="10"/>
  <c r="AJ28" i="10"/>
  <c r="AJ27" i="10"/>
  <c r="AJ26" i="10"/>
  <c r="AJ25" i="10"/>
  <c r="AJ23" i="10"/>
  <c r="AJ22" i="10"/>
  <c r="AJ21" i="10"/>
  <c r="AJ19" i="10"/>
  <c r="AJ18" i="10"/>
  <c r="AJ17" i="10"/>
  <c r="AJ14" i="10"/>
  <c r="X66" i="10"/>
  <c r="X60" i="10"/>
  <c r="X59" i="10"/>
  <c r="X58" i="10"/>
  <c r="X57" i="10"/>
  <c r="X53" i="10"/>
  <c r="X52" i="10"/>
  <c r="X50" i="10"/>
  <c r="X45" i="10"/>
  <c r="X40" i="10"/>
  <c r="X29" i="10"/>
  <c r="X28" i="10"/>
  <c r="X27" i="10"/>
  <c r="X26" i="10"/>
  <c r="X25" i="10"/>
  <c r="X23" i="10"/>
  <c r="X22" i="10"/>
  <c r="X21" i="10"/>
  <c r="X20" i="10"/>
  <c r="X19" i="10"/>
  <c r="X18" i="10"/>
  <c r="X17" i="10"/>
  <c r="X14" i="10"/>
  <c r="W66" i="10"/>
  <c r="V66" i="10"/>
  <c r="W65" i="10"/>
  <c r="V65" i="10"/>
  <c r="W64" i="10"/>
  <c r="V64" i="10"/>
  <c r="W63" i="10"/>
  <c r="V63" i="10"/>
  <c r="W62" i="10"/>
  <c r="V62" i="10"/>
  <c r="W60" i="10"/>
  <c r="V60" i="10"/>
  <c r="W59" i="10"/>
  <c r="V59" i="10"/>
  <c r="W58" i="10"/>
  <c r="V58" i="10"/>
  <c r="W57" i="10"/>
  <c r="V57" i="10"/>
  <c r="W56" i="10"/>
  <c r="V56" i="10"/>
  <c r="W55" i="10"/>
  <c r="V55" i="10"/>
  <c r="W53" i="10"/>
  <c r="V53" i="10"/>
  <c r="W52" i="10"/>
  <c r="V52" i="10"/>
  <c r="W51" i="10"/>
  <c r="V51" i="10"/>
  <c r="W50" i="10"/>
  <c r="V50" i="10"/>
  <c r="W48" i="10"/>
  <c r="V48" i="10"/>
  <c r="W47" i="10"/>
  <c r="V47" i="10"/>
  <c r="W46" i="10"/>
  <c r="V46" i="10"/>
  <c r="W45" i="10"/>
  <c r="V45" i="10"/>
  <c r="W43" i="10"/>
  <c r="V43" i="10"/>
  <c r="W42" i="10"/>
  <c r="V42" i="10"/>
  <c r="W41" i="10"/>
  <c r="V41" i="10"/>
  <c r="W40" i="10"/>
  <c r="V40" i="10"/>
  <c r="W38" i="10"/>
  <c r="V38" i="10"/>
  <c r="W37" i="10"/>
  <c r="V37" i="10"/>
  <c r="W36" i="10"/>
  <c r="V36" i="10"/>
  <c r="W35" i="10"/>
  <c r="V35" i="10"/>
  <c r="W34" i="10"/>
  <c r="V34" i="10"/>
  <c r="W33" i="10"/>
  <c r="V33" i="10"/>
  <c r="W32" i="10"/>
  <c r="V32" i="10"/>
  <c r="V30" i="10"/>
  <c r="W29" i="10"/>
  <c r="V29" i="10"/>
  <c r="W28" i="10"/>
  <c r="V28" i="10"/>
  <c r="W27" i="10"/>
  <c r="V27" i="10"/>
  <c r="W26" i="10"/>
  <c r="V26" i="10"/>
  <c r="W25" i="10"/>
  <c r="V25" i="10"/>
  <c r="W23" i="10"/>
  <c r="V23" i="10"/>
  <c r="W22" i="10"/>
  <c r="V22" i="10"/>
  <c r="W21" i="10"/>
  <c r="V21" i="10"/>
  <c r="W20" i="10"/>
  <c r="V20" i="10"/>
  <c r="W19" i="10"/>
  <c r="V19" i="10"/>
  <c r="W18" i="10"/>
  <c r="V18" i="10"/>
  <c r="W17" i="10"/>
  <c r="V17" i="10"/>
  <c r="V14" i="10"/>
  <c r="Q62" i="10"/>
  <c r="Q55" i="10"/>
  <c r="Q50" i="10"/>
  <c r="Q45" i="10"/>
  <c r="Q40" i="10"/>
  <c r="Q33" i="10"/>
  <c r="Q32" i="10"/>
  <c r="Q30" i="10"/>
  <c r="Q29" i="10"/>
  <c r="Q28" i="10"/>
  <c r="Q27" i="10"/>
  <c r="Q26" i="10"/>
  <c r="Q25" i="10"/>
  <c r="Q23" i="10"/>
  <c r="Q22" i="10"/>
  <c r="Q21" i="10"/>
  <c r="Q20" i="10"/>
  <c r="Q19" i="10"/>
  <c r="Q18" i="10"/>
  <c r="Q17" i="10"/>
  <c r="Q14" i="10"/>
  <c r="N66" i="10"/>
  <c r="N65" i="10"/>
  <c r="N64" i="10"/>
  <c r="N63" i="10"/>
  <c r="N62" i="10"/>
  <c r="N60" i="10"/>
  <c r="N59" i="10"/>
  <c r="N58" i="10"/>
  <c r="N57" i="10"/>
  <c r="N56" i="10"/>
  <c r="N55" i="10"/>
  <c r="N53" i="10"/>
  <c r="N52" i="10"/>
  <c r="N51" i="10"/>
  <c r="N50" i="10"/>
  <c r="N48" i="10"/>
  <c r="N47" i="10"/>
  <c r="N46" i="10"/>
  <c r="N45" i="10"/>
  <c r="N43" i="10"/>
  <c r="N42" i="10"/>
  <c r="N41" i="10"/>
  <c r="N40" i="10"/>
  <c r="N38" i="10"/>
  <c r="N37" i="10"/>
  <c r="N36" i="10"/>
  <c r="N35" i="10"/>
  <c r="N34" i="10"/>
  <c r="N33" i="10"/>
  <c r="N32" i="10"/>
  <c r="N30" i="10"/>
  <c r="N29" i="10"/>
  <c r="N28" i="10"/>
  <c r="N27" i="10"/>
  <c r="N26" i="10"/>
  <c r="N25" i="10"/>
  <c r="N23" i="10"/>
  <c r="N22" i="10"/>
  <c r="N21" i="10"/>
  <c r="N20" i="10"/>
  <c r="N19" i="10"/>
  <c r="N18" i="10"/>
  <c r="N17" i="10"/>
  <c r="M66" i="10"/>
  <c r="L66" i="10"/>
  <c r="M65" i="10"/>
  <c r="L65" i="10"/>
  <c r="M64" i="10"/>
  <c r="L64" i="10"/>
  <c r="M63" i="10"/>
  <c r="L63" i="10"/>
  <c r="M62" i="10"/>
  <c r="L62" i="10"/>
  <c r="M60" i="10"/>
  <c r="L60" i="10"/>
  <c r="M59" i="10"/>
  <c r="L59" i="10"/>
  <c r="M58" i="10"/>
  <c r="L58" i="10"/>
  <c r="M57" i="10"/>
  <c r="L57" i="10"/>
  <c r="M56" i="10"/>
  <c r="L56" i="10"/>
  <c r="M55" i="10"/>
  <c r="L55" i="10"/>
  <c r="M53" i="10"/>
  <c r="L53" i="10"/>
  <c r="M52" i="10"/>
  <c r="L52" i="10"/>
  <c r="M51" i="10"/>
  <c r="L51" i="10"/>
  <c r="M50" i="10"/>
  <c r="L50" i="10"/>
  <c r="M48" i="10"/>
  <c r="L48" i="10"/>
  <c r="M47" i="10"/>
  <c r="L47" i="10"/>
  <c r="M46" i="10"/>
  <c r="L46" i="10"/>
  <c r="M45" i="10"/>
  <c r="L45" i="10"/>
  <c r="M43" i="10"/>
  <c r="L43" i="10"/>
  <c r="M42" i="10"/>
  <c r="L42" i="10"/>
  <c r="M41" i="10"/>
  <c r="L41" i="10"/>
  <c r="M40" i="10"/>
  <c r="L40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L30" i="10"/>
  <c r="M29" i="10"/>
  <c r="L29" i="10"/>
  <c r="M28" i="10"/>
  <c r="L28" i="10"/>
  <c r="M27" i="10"/>
  <c r="L27" i="10"/>
  <c r="M26" i="10"/>
  <c r="L26" i="10"/>
  <c r="M25" i="10"/>
  <c r="L25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L14" i="10"/>
  <c r="G66" i="10"/>
  <c r="F66" i="10"/>
  <c r="G65" i="10"/>
  <c r="F65" i="10"/>
  <c r="G64" i="10"/>
  <c r="F64" i="10"/>
  <c r="G63" i="10"/>
  <c r="F63" i="10"/>
  <c r="G60" i="10"/>
  <c r="F60" i="10"/>
  <c r="G59" i="10"/>
  <c r="F59" i="10"/>
  <c r="G58" i="10"/>
  <c r="F58" i="10"/>
  <c r="G57" i="10"/>
  <c r="F57" i="10"/>
  <c r="G56" i="10"/>
  <c r="F56" i="10"/>
  <c r="G53" i="10"/>
  <c r="F53" i="10"/>
  <c r="G52" i="10"/>
  <c r="F52" i="10"/>
  <c r="G51" i="10"/>
  <c r="F51" i="10"/>
  <c r="G48" i="10"/>
  <c r="F48" i="10"/>
  <c r="G47" i="10"/>
  <c r="F47" i="10"/>
  <c r="G46" i="10"/>
  <c r="F46" i="10"/>
  <c r="G43" i="10"/>
  <c r="F43" i="10"/>
  <c r="G42" i="10"/>
  <c r="F42" i="10"/>
  <c r="G41" i="10"/>
  <c r="F41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62" i="10"/>
  <c r="G55" i="10"/>
  <c r="G50" i="10"/>
  <c r="G45" i="10"/>
  <c r="G40" i="10"/>
  <c r="G32" i="10"/>
  <c r="F62" i="10"/>
  <c r="F55" i="10"/>
  <c r="F50" i="10"/>
  <c r="F45" i="10"/>
  <c r="F40" i="10"/>
  <c r="F32" i="10"/>
  <c r="G29" i="10"/>
  <c r="G28" i="10"/>
  <c r="G27" i="10"/>
  <c r="G26" i="10"/>
  <c r="G25" i="10"/>
  <c r="F30" i="10"/>
  <c r="F29" i="10"/>
  <c r="F28" i="10"/>
  <c r="F27" i="10"/>
  <c r="F26" i="10"/>
  <c r="F25" i="10"/>
  <c r="G23" i="10"/>
  <c r="G22" i="10"/>
  <c r="G21" i="10"/>
  <c r="F23" i="10"/>
  <c r="F22" i="10"/>
  <c r="F21" i="10"/>
  <c r="G20" i="10"/>
  <c r="F20" i="10"/>
  <c r="G19" i="10"/>
  <c r="F19" i="10"/>
  <c r="G18" i="10"/>
  <c r="F18" i="10"/>
  <c r="G17" i="10"/>
  <c r="F17" i="10"/>
  <c r="F14" i="10"/>
  <c r="X48" i="10"/>
  <c r="X46" i="10"/>
  <c r="X43" i="10"/>
  <c r="X42" i="10"/>
  <c r="X41" i="10"/>
  <c r="X38" i="10"/>
  <c r="X37" i="10"/>
  <c r="X36" i="10"/>
  <c r="X34" i="10"/>
  <c r="X33" i="10"/>
  <c r="X32" i="10"/>
  <c r="Z16" i="11" l="1"/>
  <c r="AL31" i="11"/>
  <c r="AL51" i="11"/>
  <c r="AL76" i="11"/>
  <c r="AL16" i="11"/>
  <c r="AL58" i="11"/>
  <c r="AL69" i="11"/>
  <c r="Z43" i="11"/>
  <c r="AL33" i="11"/>
  <c r="AL23" i="11"/>
  <c r="AL72" i="11"/>
  <c r="AL66" i="11"/>
  <c r="AL71" i="11"/>
  <c r="AL50" i="11"/>
  <c r="AL36" i="11"/>
  <c r="AL60" i="11"/>
  <c r="AL39" i="11"/>
  <c r="AL54" i="11"/>
  <c r="AL48" i="11"/>
  <c r="AL27" i="11"/>
  <c r="AL34" i="11"/>
  <c r="AL64" i="11"/>
  <c r="AL75" i="11"/>
  <c r="AL20" i="11"/>
  <c r="AL49" i="11"/>
  <c r="AL70" i="11"/>
  <c r="AL24" i="11"/>
  <c r="AL63" i="11"/>
  <c r="AL21" i="11"/>
  <c r="AL38" i="11"/>
  <c r="AL40" i="11"/>
  <c r="AL26" i="11"/>
  <c r="AL37" i="11"/>
  <c r="AL44" i="11"/>
  <c r="AL18" i="11"/>
  <c r="AL35" i="11"/>
  <c r="AL74" i="11"/>
  <c r="AL53" i="11"/>
  <c r="AL65" i="11"/>
  <c r="AL59" i="11"/>
  <c r="AL47" i="11"/>
  <c r="AL67" i="11"/>
  <c r="AL25" i="11"/>
  <c r="AL28" i="11"/>
  <c r="AL43" i="11"/>
  <c r="AL56" i="11"/>
  <c r="AL32" i="11"/>
  <c r="AL73" i="11"/>
  <c r="Z63" i="11"/>
  <c r="Z31" i="11"/>
  <c r="AL55" i="11"/>
  <c r="Z13" i="11"/>
  <c r="AJ42" i="9"/>
  <c r="AJ36" i="9"/>
  <c r="AJ35" i="9"/>
  <c r="AJ34" i="9"/>
  <c r="AJ32" i="9"/>
  <c r="AJ31" i="9"/>
  <c r="AJ26" i="9"/>
  <c r="AJ23" i="9"/>
  <c r="X42" i="9"/>
  <c r="X40" i="9"/>
  <c r="X36" i="9"/>
  <c r="X35" i="9"/>
  <c r="X34" i="9"/>
  <c r="X32" i="9"/>
  <c r="X31" i="9"/>
  <c r="X28" i="9"/>
  <c r="X26" i="9"/>
  <c r="X23" i="9"/>
  <c r="W42" i="9"/>
  <c r="V42" i="9"/>
  <c r="W40" i="9"/>
  <c r="V40" i="9"/>
  <c r="W36" i="9"/>
  <c r="V36" i="9"/>
  <c r="W35" i="9"/>
  <c r="V35" i="9"/>
  <c r="W34" i="9"/>
  <c r="V34" i="9"/>
  <c r="W32" i="9"/>
  <c r="V32" i="9"/>
  <c r="W31" i="9"/>
  <c r="V31" i="9"/>
  <c r="W28" i="9"/>
  <c r="V28" i="9"/>
  <c r="W26" i="9"/>
  <c r="V26" i="9"/>
  <c r="W23" i="9"/>
  <c r="V2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3" i="9"/>
  <c r="L2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3" i="9"/>
  <c r="F23" i="9"/>
  <c r="F152" i="5"/>
  <c r="S152" i="5"/>
  <c r="U152" i="5"/>
  <c r="V152" i="5"/>
  <c r="AC152" i="5"/>
  <c r="AD152" i="5"/>
  <c r="AG152" i="5"/>
  <c r="AK152" i="5"/>
  <c r="AL152" i="5"/>
  <c r="AJ19" i="9"/>
  <c r="X19" i="9"/>
  <c r="V19" i="9"/>
  <c r="Q19" i="9"/>
  <c r="N19" i="9"/>
  <c r="L19" i="9"/>
  <c r="F19" i="9"/>
  <c r="F150" i="5"/>
  <c r="G150" i="5"/>
  <c r="G152" i="5" s="1"/>
  <c r="H150" i="5"/>
  <c r="H152" i="5" s="1"/>
  <c r="K150" i="5"/>
  <c r="K152" i="5" s="1"/>
  <c r="L150" i="5"/>
  <c r="L152" i="5" s="1"/>
  <c r="M150" i="5"/>
  <c r="M152" i="5" s="1"/>
  <c r="N150" i="5"/>
  <c r="N152" i="5" s="1"/>
  <c r="R150" i="5"/>
  <c r="R152" i="5" s="1"/>
  <c r="S150" i="5"/>
  <c r="U150" i="5"/>
  <c r="V150" i="5"/>
  <c r="W150" i="5"/>
  <c r="W152" i="5" s="1"/>
  <c r="X150" i="5"/>
  <c r="X152" i="5" s="1"/>
  <c r="AB150" i="5"/>
  <c r="AB152" i="5" s="1"/>
  <c r="AC150" i="5"/>
  <c r="AD150" i="5"/>
  <c r="AE150" i="5"/>
  <c r="AE152" i="5" s="1"/>
  <c r="AF150" i="5"/>
  <c r="AF152" i="5" s="1"/>
  <c r="AG150" i="5"/>
  <c r="AH150" i="5"/>
  <c r="AH152" i="5" s="1"/>
  <c r="AI150" i="5"/>
  <c r="AI152" i="5" s="1"/>
  <c r="AJ150" i="5"/>
  <c r="AJ152" i="5" s="1"/>
  <c r="AK150" i="5"/>
  <c r="AL150" i="5"/>
  <c r="AN150" i="5"/>
  <c r="AN152" i="5" s="1"/>
  <c r="AJ16" i="9"/>
  <c r="X16" i="9"/>
  <c r="V16" i="9"/>
  <c r="Q16" i="9"/>
  <c r="Q14" i="9"/>
  <c r="N16" i="9"/>
  <c r="L16" i="9"/>
  <c r="F16" i="9"/>
  <c r="AM149" i="5"/>
  <c r="AA149" i="5"/>
  <c r="Z149" i="5"/>
  <c r="Y149" i="5"/>
  <c r="T149" i="5"/>
  <c r="Q149" i="5"/>
  <c r="P149" i="5"/>
  <c r="O149" i="5"/>
  <c r="J149" i="5"/>
  <c r="I149" i="5"/>
  <c r="AA148" i="5"/>
  <c r="Z148" i="5"/>
  <c r="Y148" i="5"/>
  <c r="T148" i="5"/>
  <c r="Q148" i="5"/>
  <c r="P148" i="5"/>
  <c r="O148" i="5"/>
  <c r="J148" i="5"/>
  <c r="I148" i="5"/>
  <c r="T147" i="5"/>
  <c r="Q147" i="5"/>
  <c r="P147" i="5"/>
  <c r="O147" i="5"/>
  <c r="J147" i="5"/>
  <c r="I147" i="5"/>
  <c r="AM146" i="5"/>
  <c r="AA146" i="5"/>
  <c r="Z146" i="5"/>
  <c r="Y146" i="5"/>
  <c r="T146" i="5"/>
  <c r="Q146" i="5"/>
  <c r="P146" i="5"/>
  <c r="O146" i="5"/>
  <c r="J146" i="5"/>
  <c r="I146" i="5"/>
  <c r="AM145" i="5"/>
  <c r="AA145" i="5"/>
  <c r="Z145" i="5"/>
  <c r="Y145" i="5"/>
  <c r="T145" i="5"/>
  <c r="Q145" i="5"/>
  <c r="P145" i="5"/>
  <c r="O145" i="5"/>
  <c r="J145" i="5"/>
  <c r="I145" i="5"/>
  <c r="AM144" i="5"/>
  <c r="AM152" i="5" s="1"/>
  <c r="AA144" i="5"/>
  <c r="Z144" i="5"/>
  <c r="Y144" i="5"/>
  <c r="T144" i="5"/>
  <c r="Q144" i="5"/>
  <c r="P144" i="5"/>
  <c r="O144" i="5"/>
  <c r="J144" i="5"/>
  <c r="I144" i="5"/>
  <c r="T142" i="5"/>
  <c r="Q142" i="5"/>
  <c r="P142" i="5"/>
  <c r="O142" i="5"/>
  <c r="J142" i="5"/>
  <c r="I142" i="5"/>
  <c r="T141" i="5"/>
  <c r="Q141" i="5"/>
  <c r="P141" i="5"/>
  <c r="O141" i="5"/>
  <c r="J141" i="5"/>
  <c r="I141" i="5"/>
  <c r="T140" i="5"/>
  <c r="Q140" i="5"/>
  <c r="P140" i="5"/>
  <c r="O140" i="5"/>
  <c r="J140" i="5"/>
  <c r="I140" i="5"/>
  <c r="T139" i="5"/>
  <c r="Q139" i="5"/>
  <c r="P139" i="5"/>
  <c r="O139" i="5"/>
  <c r="J139" i="5"/>
  <c r="I139" i="5"/>
  <c r="T138" i="5"/>
  <c r="Q138" i="5"/>
  <c r="P138" i="5"/>
  <c r="O138" i="5"/>
  <c r="J138" i="5"/>
  <c r="I138" i="5"/>
  <c r="T137" i="5"/>
  <c r="Q137" i="5"/>
  <c r="P137" i="5"/>
  <c r="O137" i="5"/>
  <c r="J137" i="5"/>
  <c r="I137" i="5"/>
  <c r="T136" i="5"/>
  <c r="Q136" i="5"/>
  <c r="P136" i="5"/>
  <c r="O136" i="5"/>
  <c r="J136" i="5"/>
  <c r="I136" i="5"/>
  <c r="AA133" i="5"/>
  <c r="Z133" i="5"/>
  <c r="Y133" i="5"/>
  <c r="T133" i="5"/>
  <c r="Q133" i="5"/>
  <c r="P133" i="5"/>
  <c r="O133" i="5"/>
  <c r="J133" i="5"/>
  <c r="I133" i="5"/>
  <c r="T132" i="5"/>
  <c r="Q132" i="5"/>
  <c r="P132" i="5"/>
  <c r="O132" i="5"/>
  <c r="J132" i="5"/>
  <c r="I132" i="5"/>
  <c r="T128" i="5"/>
  <c r="Q128" i="5"/>
  <c r="P128" i="5"/>
  <c r="O128" i="5"/>
  <c r="J128" i="5"/>
  <c r="I128" i="5"/>
  <c r="T125" i="5"/>
  <c r="Q125" i="5"/>
  <c r="P125" i="5"/>
  <c r="O125" i="5"/>
  <c r="J125" i="5"/>
  <c r="I125" i="5"/>
  <c r="AA124" i="5"/>
  <c r="Z124" i="5"/>
  <c r="Y124" i="5"/>
  <c r="T124" i="5"/>
  <c r="Q124" i="5"/>
  <c r="P124" i="5"/>
  <c r="O124" i="5"/>
  <c r="J124" i="5"/>
  <c r="I124" i="5"/>
  <c r="AM122" i="5"/>
  <c r="AA122" i="5"/>
  <c r="J122" i="5"/>
  <c r="I122" i="5"/>
  <c r="T121" i="5"/>
  <c r="Q121" i="5"/>
  <c r="P121" i="5"/>
  <c r="O121" i="5"/>
  <c r="J121" i="5"/>
  <c r="I121" i="5"/>
  <c r="T120" i="5"/>
  <c r="Q120" i="5"/>
  <c r="P120" i="5"/>
  <c r="O120" i="5"/>
  <c r="J120" i="5"/>
  <c r="I120" i="5"/>
  <c r="T118" i="5"/>
  <c r="Q118" i="5"/>
  <c r="P118" i="5"/>
  <c r="O118" i="5"/>
  <c r="J118" i="5"/>
  <c r="I118" i="5"/>
  <c r="AM117" i="5"/>
  <c r="AA117" i="5"/>
  <c r="Z117" i="5"/>
  <c r="Y117" i="5"/>
  <c r="T117" i="5"/>
  <c r="Q117" i="5"/>
  <c r="P117" i="5"/>
  <c r="O117" i="5"/>
  <c r="J117" i="5"/>
  <c r="I117" i="5"/>
  <c r="T115" i="5"/>
  <c r="Q115" i="5"/>
  <c r="P115" i="5"/>
  <c r="O115" i="5"/>
  <c r="J115" i="5"/>
  <c r="I115" i="5"/>
  <c r="T114" i="5"/>
  <c r="Q114" i="5"/>
  <c r="P114" i="5"/>
  <c r="O114" i="5"/>
  <c r="J114" i="5"/>
  <c r="I114" i="5"/>
  <c r="T113" i="5"/>
  <c r="Q113" i="5"/>
  <c r="P113" i="5"/>
  <c r="O113" i="5"/>
  <c r="J113" i="5"/>
  <c r="I113" i="5"/>
  <c r="T112" i="5"/>
  <c r="Q112" i="5"/>
  <c r="P112" i="5"/>
  <c r="O112" i="5"/>
  <c r="J112" i="5"/>
  <c r="I112" i="5"/>
  <c r="T110" i="5"/>
  <c r="Q110" i="5"/>
  <c r="P110" i="5"/>
  <c r="O110" i="5"/>
  <c r="J110" i="5"/>
  <c r="I110" i="5"/>
  <c r="AM109" i="5"/>
  <c r="AA109" i="5"/>
  <c r="Z109" i="5"/>
  <c r="Y109" i="5"/>
  <c r="T109" i="5"/>
  <c r="Q109" i="5"/>
  <c r="P109" i="5"/>
  <c r="O109" i="5"/>
  <c r="J109" i="5"/>
  <c r="I109" i="5"/>
  <c r="AM108" i="5"/>
  <c r="AA108" i="5"/>
  <c r="Z108" i="5"/>
  <c r="Y108" i="5"/>
  <c r="T108" i="5"/>
  <c r="Q108" i="5"/>
  <c r="P108" i="5"/>
  <c r="O108" i="5"/>
  <c r="J108" i="5"/>
  <c r="I108" i="5"/>
  <c r="T105" i="5"/>
  <c r="Q105" i="5"/>
  <c r="P105" i="5"/>
  <c r="O105" i="5"/>
  <c r="J105" i="5"/>
  <c r="I105" i="5"/>
  <c r="T104" i="5"/>
  <c r="Q104" i="5"/>
  <c r="P104" i="5"/>
  <c r="O104" i="5"/>
  <c r="J104" i="5"/>
  <c r="I104" i="5"/>
  <c r="AM103" i="5"/>
  <c r="AA103" i="5"/>
  <c r="Z103" i="5"/>
  <c r="Y103" i="5"/>
  <c r="T103" i="5"/>
  <c r="Q103" i="5"/>
  <c r="P103" i="5"/>
  <c r="O103" i="5"/>
  <c r="J103" i="5"/>
  <c r="I103" i="5"/>
  <c r="T101" i="5"/>
  <c r="Q101" i="5"/>
  <c r="P101" i="5"/>
  <c r="O101" i="5"/>
  <c r="J101" i="5"/>
  <c r="I101" i="5"/>
  <c r="T100" i="5"/>
  <c r="Q100" i="5"/>
  <c r="P100" i="5"/>
  <c r="O100" i="5"/>
  <c r="J100" i="5"/>
  <c r="I100" i="5"/>
  <c r="AM98" i="5"/>
  <c r="AA98" i="5"/>
  <c r="Z98" i="5"/>
  <c r="Y98" i="5"/>
  <c r="T98" i="5"/>
  <c r="Q98" i="5"/>
  <c r="P98" i="5"/>
  <c r="O98" i="5"/>
  <c r="J98" i="5"/>
  <c r="I98" i="5"/>
  <c r="AM96" i="5"/>
  <c r="AA96" i="5"/>
  <c r="Z96" i="5"/>
  <c r="Y96" i="5"/>
  <c r="T96" i="5"/>
  <c r="Q96" i="5"/>
  <c r="P96" i="5"/>
  <c r="O96" i="5"/>
  <c r="J96" i="5"/>
  <c r="I96" i="5"/>
  <c r="AM95" i="5"/>
  <c r="AA95" i="5"/>
  <c r="Z95" i="5"/>
  <c r="Y95" i="5"/>
  <c r="T95" i="5"/>
  <c r="Q95" i="5"/>
  <c r="P95" i="5"/>
  <c r="O95" i="5"/>
  <c r="J95" i="5"/>
  <c r="I95" i="5"/>
  <c r="AM94" i="5"/>
  <c r="AA94" i="5"/>
  <c r="Z94" i="5"/>
  <c r="Y94" i="5"/>
  <c r="T94" i="5"/>
  <c r="Q94" i="5"/>
  <c r="P94" i="5"/>
  <c r="O94" i="5"/>
  <c r="J94" i="5"/>
  <c r="I94" i="5"/>
  <c r="Z92" i="5"/>
  <c r="Y92" i="5"/>
  <c r="T92" i="5"/>
  <c r="Q92" i="5"/>
  <c r="P92" i="5"/>
  <c r="O92" i="5"/>
  <c r="J92" i="5"/>
  <c r="I92" i="5"/>
  <c r="AM91" i="5"/>
  <c r="AA91" i="5"/>
  <c r="Z91" i="5"/>
  <c r="Y91" i="5"/>
  <c r="T91" i="5"/>
  <c r="Q91" i="5"/>
  <c r="P91" i="5"/>
  <c r="O91" i="5"/>
  <c r="J91" i="5"/>
  <c r="I91" i="5"/>
  <c r="AM90" i="5"/>
  <c r="AA90" i="5"/>
  <c r="Z90" i="5"/>
  <c r="Y90" i="5"/>
  <c r="T90" i="5"/>
  <c r="Q90" i="5"/>
  <c r="P90" i="5"/>
  <c r="O90" i="5"/>
  <c r="J90" i="5"/>
  <c r="I90" i="5"/>
  <c r="AM89" i="5"/>
  <c r="AA89" i="5"/>
  <c r="Z89" i="5"/>
  <c r="Y89" i="5"/>
  <c r="T89" i="5"/>
  <c r="Q89" i="5"/>
  <c r="P89" i="5"/>
  <c r="O89" i="5"/>
  <c r="J89" i="5"/>
  <c r="I89" i="5"/>
  <c r="T87" i="5"/>
  <c r="Q87" i="5"/>
  <c r="P87" i="5"/>
  <c r="O87" i="5"/>
  <c r="J87" i="5"/>
  <c r="I87" i="5"/>
  <c r="T85" i="5"/>
  <c r="Q85" i="5"/>
  <c r="P85" i="5"/>
  <c r="O85" i="5"/>
  <c r="J85" i="5"/>
  <c r="I85" i="5"/>
  <c r="AA83" i="5"/>
  <c r="Z83" i="5"/>
  <c r="Y83" i="5"/>
  <c r="T83" i="5"/>
  <c r="Q83" i="5"/>
  <c r="P83" i="5"/>
  <c r="O83" i="5"/>
  <c r="J83" i="5"/>
  <c r="I83" i="5"/>
  <c r="AA81" i="5"/>
  <c r="Z81" i="5"/>
  <c r="Y81" i="5"/>
  <c r="T81" i="5"/>
  <c r="Q81" i="5"/>
  <c r="P81" i="5"/>
  <c r="O81" i="5"/>
  <c r="J81" i="5"/>
  <c r="I81" i="5"/>
  <c r="AM79" i="5"/>
  <c r="AA79" i="5"/>
  <c r="Z79" i="5"/>
  <c r="Y79" i="5"/>
  <c r="T79" i="5"/>
  <c r="Q79" i="5"/>
  <c r="P79" i="5"/>
  <c r="O79" i="5"/>
  <c r="J79" i="5"/>
  <c r="I79" i="5"/>
  <c r="AM77" i="5"/>
  <c r="AA77" i="5"/>
  <c r="Z77" i="5"/>
  <c r="Y77" i="5"/>
  <c r="T77" i="5"/>
  <c r="Q77" i="5"/>
  <c r="P77" i="5"/>
  <c r="O77" i="5"/>
  <c r="J77" i="5"/>
  <c r="I77" i="5"/>
  <c r="AM76" i="5"/>
  <c r="AA76" i="5"/>
  <c r="Z76" i="5"/>
  <c r="Y76" i="5"/>
  <c r="T76" i="5"/>
  <c r="Q76" i="5"/>
  <c r="P76" i="5"/>
  <c r="O76" i="5"/>
  <c r="J76" i="5"/>
  <c r="I76" i="5"/>
  <c r="T74" i="5"/>
  <c r="Q74" i="5"/>
  <c r="P74" i="5"/>
  <c r="O74" i="5"/>
  <c r="J74" i="5"/>
  <c r="I74" i="5"/>
  <c r="AM73" i="5"/>
  <c r="AA73" i="5"/>
  <c r="Z73" i="5"/>
  <c r="Y73" i="5"/>
  <c r="T73" i="5"/>
  <c r="Q73" i="5"/>
  <c r="P73" i="5"/>
  <c r="O73" i="5"/>
  <c r="J73" i="5"/>
  <c r="I73" i="5"/>
  <c r="AA71" i="5"/>
  <c r="Z71" i="5"/>
  <c r="Y71" i="5"/>
  <c r="T71" i="5"/>
  <c r="Q71" i="5"/>
  <c r="P71" i="5"/>
  <c r="O71" i="5"/>
  <c r="J71" i="5"/>
  <c r="I71" i="5"/>
  <c r="AM69" i="5"/>
  <c r="AA69" i="5"/>
  <c r="Z69" i="5"/>
  <c r="Y69" i="5"/>
  <c r="T69" i="5"/>
  <c r="Q69" i="5"/>
  <c r="P69" i="5"/>
  <c r="O69" i="5"/>
  <c r="J69" i="5"/>
  <c r="I69" i="5"/>
  <c r="AM68" i="5"/>
  <c r="AA68" i="5"/>
  <c r="Z68" i="5"/>
  <c r="Y68" i="5"/>
  <c r="T68" i="5"/>
  <c r="Q68" i="5"/>
  <c r="P68" i="5"/>
  <c r="O68" i="5"/>
  <c r="J68" i="5"/>
  <c r="I68" i="5"/>
  <c r="AM67" i="5"/>
  <c r="AA67" i="5"/>
  <c r="Z67" i="5"/>
  <c r="Y67" i="5"/>
  <c r="T67" i="5"/>
  <c r="Q67" i="5"/>
  <c r="P67" i="5"/>
  <c r="O67" i="5"/>
  <c r="J67" i="5"/>
  <c r="I67" i="5"/>
  <c r="T64" i="5"/>
  <c r="Q64" i="5"/>
  <c r="P64" i="5"/>
  <c r="O64" i="5"/>
  <c r="J64" i="5"/>
  <c r="I64" i="5"/>
  <c r="T63" i="5"/>
  <c r="Q63" i="5"/>
  <c r="P63" i="5"/>
  <c r="O63" i="5"/>
  <c r="J63" i="5"/>
  <c r="I63" i="5"/>
  <c r="T62" i="5"/>
  <c r="Q62" i="5"/>
  <c r="P62" i="5"/>
  <c r="O62" i="5"/>
  <c r="J62" i="5"/>
  <c r="I62" i="5"/>
  <c r="T61" i="5"/>
  <c r="Q61" i="5"/>
  <c r="P61" i="5"/>
  <c r="O61" i="5"/>
  <c r="J61" i="5"/>
  <c r="I61" i="5"/>
  <c r="T59" i="5"/>
  <c r="Q59" i="5"/>
  <c r="P59" i="5"/>
  <c r="O59" i="5"/>
  <c r="J59" i="5"/>
  <c r="I59" i="5"/>
  <c r="T58" i="5"/>
  <c r="Q58" i="5"/>
  <c r="P58" i="5"/>
  <c r="O58" i="5"/>
  <c r="J58" i="5"/>
  <c r="I58" i="5"/>
  <c r="T57" i="5"/>
  <c r="Q57" i="5"/>
  <c r="P57" i="5"/>
  <c r="O57" i="5"/>
  <c r="J57" i="5"/>
  <c r="I57" i="5"/>
  <c r="T56" i="5"/>
  <c r="Q56" i="5"/>
  <c r="P56" i="5"/>
  <c r="O56" i="5"/>
  <c r="J56" i="5"/>
  <c r="I56" i="5"/>
  <c r="T54" i="5"/>
  <c r="Q54" i="5"/>
  <c r="P54" i="5"/>
  <c r="O54" i="5"/>
  <c r="J54" i="5"/>
  <c r="I54" i="5"/>
  <c r="T53" i="5"/>
  <c r="Q53" i="5"/>
  <c r="P53" i="5"/>
  <c r="O53" i="5"/>
  <c r="J53" i="5"/>
  <c r="I53" i="5"/>
  <c r="AA52" i="5"/>
  <c r="Z52" i="5"/>
  <c r="Y52" i="5"/>
  <c r="T52" i="5"/>
  <c r="Q52" i="5"/>
  <c r="P52" i="5"/>
  <c r="O52" i="5"/>
  <c r="J52" i="5"/>
  <c r="I52" i="5"/>
  <c r="AA51" i="5"/>
  <c r="Z51" i="5"/>
  <c r="Y51" i="5"/>
  <c r="T51" i="5"/>
  <c r="Q51" i="5"/>
  <c r="P51" i="5"/>
  <c r="O51" i="5"/>
  <c r="J51" i="5"/>
  <c r="I51" i="5"/>
  <c r="T49" i="5"/>
  <c r="Q49" i="5"/>
  <c r="P49" i="5"/>
  <c r="O49" i="5"/>
  <c r="J49" i="5"/>
  <c r="I49" i="5"/>
  <c r="T47" i="5"/>
  <c r="Q47" i="5"/>
  <c r="P47" i="5"/>
  <c r="O47" i="5"/>
  <c r="J47" i="5"/>
  <c r="I47" i="5"/>
  <c r="T46" i="5"/>
  <c r="Q46" i="5"/>
  <c r="P46" i="5"/>
  <c r="O46" i="5"/>
  <c r="J46" i="5"/>
  <c r="I46" i="5"/>
  <c r="T42" i="5"/>
  <c r="Q42" i="5"/>
  <c r="P42" i="5"/>
  <c r="O42" i="5"/>
  <c r="J42" i="5"/>
  <c r="I42" i="5"/>
  <c r="T40" i="5"/>
  <c r="Q40" i="5"/>
  <c r="P40" i="5"/>
  <c r="O40" i="5"/>
  <c r="J40" i="5"/>
  <c r="I40" i="5"/>
  <c r="T39" i="5"/>
  <c r="Q39" i="5"/>
  <c r="P39" i="5"/>
  <c r="O39" i="5"/>
  <c r="J39" i="5"/>
  <c r="I39" i="5"/>
  <c r="T38" i="5"/>
  <c r="Q38" i="5"/>
  <c r="P38" i="5"/>
  <c r="O38" i="5"/>
  <c r="J38" i="5"/>
  <c r="I38" i="5"/>
  <c r="T37" i="5"/>
  <c r="Q37" i="5"/>
  <c r="P37" i="5"/>
  <c r="O37" i="5"/>
  <c r="J37" i="5"/>
  <c r="I37" i="5"/>
  <c r="AA35" i="5"/>
  <c r="Z35" i="5"/>
  <c r="Y35" i="5"/>
  <c r="T35" i="5"/>
  <c r="Q35" i="5"/>
  <c r="P35" i="5"/>
  <c r="O35" i="5"/>
  <c r="J35" i="5"/>
  <c r="I35" i="5"/>
  <c r="AM33" i="5"/>
  <c r="AA33" i="5"/>
  <c r="Z33" i="5"/>
  <c r="Y33" i="5"/>
  <c r="T33" i="5"/>
  <c r="Q33" i="5"/>
  <c r="P33" i="5"/>
  <c r="O33" i="5"/>
  <c r="J33" i="5"/>
  <c r="I33" i="5"/>
  <c r="AM31" i="5"/>
  <c r="AM150" i="5" s="1"/>
  <c r="AA31" i="5"/>
  <c r="Z31" i="5"/>
  <c r="Y31" i="5"/>
  <c r="T31" i="5"/>
  <c r="Q31" i="5"/>
  <c r="P31" i="5"/>
  <c r="O31" i="5"/>
  <c r="J31" i="5"/>
  <c r="I31" i="5"/>
  <c r="AM29" i="5"/>
  <c r="AA29" i="5"/>
  <c r="Z29" i="5"/>
  <c r="Y29" i="5"/>
  <c r="T29" i="5"/>
  <c r="Q29" i="5"/>
  <c r="P29" i="5"/>
  <c r="O29" i="5"/>
  <c r="J29" i="5"/>
  <c r="I29" i="5"/>
  <c r="AM28" i="5"/>
  <c r="AA28" i="5"/>
  <c r="Z28" i="5"/>
  <c r="Y28" i="5"/>
  <c r="T28" i="5"/>
  <c r="Q28" i="5"/>
  <c r="P28" i="5"/>
  <c r="O28" i="5"/>
  <c r="J28" i="5"/>
  <c r="I28" i="5"/>
  <c r="AM27" i="5"/>
  <c r="AA27" i="5"/>
  <c r="Z27" i="5"/>
  <c r="Y27" i="5"/>
  <c r="T27" i="5"/>
  <c r="Q27" i="5"/>
  <c r="P27" i="5"/>
  <c r="O27" i="5"/>
  <c r="J27" i="5"/>
  <c r="I27" i="5"/>
  <c r="T21" i="5"/>
  <c r="Q21" i="5"/>
  <c r="P21" i="5"/>
  <c r="O21" i="5"/>
  <c r="J21" i="5"/>
  <c r="I21" i="5"/>
  <c r="T20" i="5"/>
  <c r="Q20" i="5"/>
  <c r="P20" i="5"/>
  <c r="O20" i="5"/>
  <c r="J20" i="5"/>
  <c r="I20" i="5"/>
  <c r="T18" i="5"/>
  <c r="Q18" i="5"/>
  <c r="P18" i="5"/>
  <c r="O18" i="5"/>
  <c r="J18" i="5"/>
  <c r="I18" i="5"/>
  <c r="T17" i="5"/>
  <c r="Q17" i="5"/>
  <c r="P17" i="5"/>
  <c r="O17" i="5"/>
  <c r="J17" i="5"/>
  <c r="I17" i="5"/>
  <c r="AM14" i="5"/>
  <c r="AA14" i="5"/>
  <c r="Y14" i="5"/>
  <c r="T14" i="5"/>
  <c r="Q14" i="5"/>
  <c r="O14" i="5"/>
  <c r="I14" i="5"/>
  <c r="AJ14" i="9"/>
  <c r="X14" i="9"/>
  <c r="V14" i="9"/>
  <c r="N14" i="9"/>
  <c r="L14" i="9"/>
  <c r="F14" i="9"/>
  <c r="AJ82" i="8"/>
  <c r="AJ62" i="8"/>
  <c r="AJ56" i="8"/>
  <c r="AJ55" i="8"/>
  <c r="AJ48" i="8"/>
  <c r="AJ42" i="8"/>
  <c r="AJ38" i="8"/>
  <c r="AJ23" i="8"/>
  <c r="AJ19" i="8"/>
  <c r="AJ16" i="8"/>
  <c r="X82" i="8"/>
  <c r="X78" i="8"/>
  <c r="X62" i="8"/>
  <c r="X56" i="8"/>
  <c r="X55" i="8"/>
  <c r="X48" i="8"/>
  <c r="X42" i="8"/>
  <c r="X38" i="8"/>
  <c r="X28" i="8"/>
  <c r="X23" i="8"/>
  <c r="X19" i="8"/>
  <c r="X16" i="8"/>
  <c r="V82" i="8"/>
  <c r="V78" i="8"/>
  <c r="V62" i="8"/>
  <c r="V56" i="8"/>
  <c r="V55" i="8"/>
  <c r="V48" i="8"/>
  <c r="V42" i="8"/>
  <c r="V38" i="8"/>
  <c r="V28" i="8"/>
  <c r="V23" i="8"/>
  <c r="V19" i="8"/>
  <c r="V16" i="8"/>
  <c r="W82" i="8"/>
  <c r="W78" i="8"/>
  <c r="W62" i="8"/>
  <c r="W56" i="8"/>
  <c r="W55" i="8"/>
  <c r="W48" i="8"/>
  <c r="W42" i="8"/>
  <c r="W38" i="8"/>
  <c r="W28" i="8"/>
  <c r="W23" i="8"/>
  <c r="W19" i="8"/>
  <c r="Q18" i="8"/>
  <c r="Q19" i="8"/>
  <c r="Q23" i="8"/>
  <c r="Q25" i="8"/>
  <c r="Q26" i="8"/>
  <c r="Q27" i="8"/>
  <c r="Q28" i="8"/>
  <c r="Q29" i="8"/>
  <c r="Q31" i="8"/>
  <c r="Q32" i="8"/>
  <c r="Q33" i="8"/>
  <c r="Q34" i="8"/>
  <c r="Q35" i="8"/>
  <c r="Q36" i="8"/>
  <c r="Q37" i="8"/>
  <c r="Q38" i="8"/>
  <c r="Q39" i="8"/>
  <c r="Q40" i="8"/>
  <c r="Q42" i="8"/>
  <c r="Q45" i="8"/>
  <c r="Q46" i="8"/>
  <c r="Q48" i="8"/>
  <c r="Q51" i="8"/>
  <c r="Q52" i="8"/>
  <c r="Q54" i="8"/>
  <c r="Q55" i="8"/>
  <c r="Q56" i="8"/>
  <c r="Q62" i="8"/>
  <c r="Q64" i="8"/>
  <c r="Q65" i="8"/>
  <c r="Q66" i="8"/>
  <c r="Q68" i="8"/>
  <c r="Q69" i="8"/>
  <c r="Q70" i="8"/>
  <c r="Q71" i="8"/>
  <c r="Q72" i="8"/>
  <c r="Q73" i="8"/>
  <c r="Q76" i="8"/>
  <c r="Q77" i="8"/>
  <c r="Q78" i="8"/>
  <c r="Q79" i="8"/>
  <c r="Q80" i="8"/>
  <c r="Q84" i="8"/>
  <c r="Q14" i="8"/>
  <c r="N84" i="8"/>
  <c r="N80" i="8"/>
  <c r="N79" i="8"/>
  <c r="N78" i="8"/>
  <c r="N77" i="8"/>
  <c r="N76" i="8"/>
  <c r="N73" i="8"/>
  <c r="N72" i="8"/>
  <c r="N71" i="8"/>
  <c r="N70" i="8"/>
  <c r="N69" i="8"/>
  <c r="N68" i="8"/>
  <c r="N66" i="8"/>
  <c r="N65" i="8"/>
  <c r="N64" i="8"/>
  <c r="N62" i="8"/>
  <c r="N56" i="8"/>
  <c r="N55" i="8"/>
  <c r="N54" i="8"/>
  <c r="N52" i="8"/>
  <c r="N51" i="8"/>
  <c r="N48" i="8"/>
  <c r="N46" i="8"/>
  <c r="N45" i="8"/>
  <c r="N42" i="8"/>
  <c r="N40" i="8"/>
  <c r="N39" i="8"/>
  <c r="N38" i="8"/>
  <c r="N37" i="8"/>
  <c r="N36" i="8"/>
  <c r="N35" i="8"/>
  <c r="N34" i="8"/>
  <c r="N33" i="8"/>
  <c r="N32" i="8"/>
  <c r="N31" i="8"/>
  <c r="N29" i="8"/>
  <c r="N28" i="8"/>
  <c r="N27" i="8"/>
  <c r="N26" i="8"/>
  <c r="N25" i="8"/>
  <c r="N23" i="8"/>
  <c r="N19" i="8"/>
  <c r="N18" i="8"/>
  <c r="N16" i="8"/>
  <c r="N14" i="8"/>
  <c r="M84" i="8"/>
  <c r="L84" i="8"/>
  <c r="M80" i="8"/>
  <c r="L80" i="8"/>
  <c r="M79" i="8"/>
  <c r="L79" i="8"/>
  <c r="M78" i="8"/>
  <c r="L78" i="8"/>
  <c r="M77" i="8"/>
  <c r="L77" i="8"/>
  <c r="M76" i="8"/>
  <c r="L76" i="8"/>
  <c r="M73" i="8"/>
  <c r="L73" i="8"/>
  <c r="M72" i="8"/>
  <c r="L72" i="8"/>
  <c r="M71" i="8"/>
  <c r="L71" i="8"/>
  <c r="M70" i="8"/>
  <c r="L70" i="8"/>
  <c r="M69" i="8"/>
  <c r="L69" i="8"/>
  <c r="M68" i="8"/>
  <c r="L68" i="8"/>
  <c r="M66" i="8"/>
  <c r="L66" i="8"/>
  <c r="M65" i="8"/>
  <c r="L65" i="8"/>
  <c r="M64" i="8"/>
  <c r="L64" i="8"/>
  <c r="M62" i="8"/>
  <c r="L62" i="8"/>
  <c r="M56" i="8"/>
  <c r="L56" i="8"/>
  <c r="M55" i="8"/>
  <c r="L55" i="8"/>
  <c r="M54" i="8"/>
  <c r="L54" i="8"/>
  <c r="M52" i="8"/>
  <c r="L52" i="8"/>
  <c r="M51" i="8"/>
  <c r="L51" i="8"/>
  <c r="M48" i="8"/>
  <c r="L48" i="8"/>
  <c r="M46" i="8"/>
  <c r="L46" i="8"/>
  <c r="M45" i="8"/>
  <c r="L45" i="8"/>
  <c r="M42" i="8"/>
  <c r="L42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29" i="8"/>
  <c r="L29" i="8"/>
  <c r="M28" i="8"/>
  <c r="L28" i="8"/>
  <c r="M27" i="8"/>
  <c r="L27" i="8"/>
  <c r="M26" i="8"/>
  <c r="L26" i="8"/>
  <c r="M25" i="8"/>
  <c r="L25" i="8"/>
  <c r="M23" i="8"/>
  <c r="L23" i="8"/>
  <c r="M19" i="8"/>
  <c r="L19" i="8"/>
  <c r="M18" i="8"/>
  <c r="L18" i="8"/>
  <c r="L16" i="8"/>
  <c r="G84" i="8"/>
  <c r="F84" i="8"/>
  <c r="G82" i="8"/>
  <c r="F82" i="8"/>
  <c r="G80" i="8"/>
  <c r="F80" i="8"/>
  <c r="G79" i="8"/>
  <c r="F79" i="8"/>
  <c r="G78" i="8"/>
  <c r="F78" i="8"/>
  <c r="G77" i="8"/>
  <c r="F77" i="8"/>
  <c r="G76" i="8"/>
  <c r="F76" i="8"/>
  <c r="G73" i="8"/>
  <c r="F73" i="8"/>
  <c r="G72" i="8"/>
  <c r="F72" i="8"/>
  <c r="G71" i="8"/>
  <c r="F71" i="8"/>
  <c r="G70" i="8"/>
  <c r="F70" i="8"/>
  <c r="G69" i="8"/>
  <c r="F69" i="8"/>
  <c r="G68" i="8"/>
  <c r="F68" i="8"/>
  <c r="G66" i="8"/>
  <c r="F66" i="8"/>
  <c r="G65" i="8"/>
  <c r="F65" i="8"/>
  <c r="G64" i="8"/>
  <c r="F64" i="8"/>
  <c r="G62" i="8"/>
  <c r="F62" i="8"/>
  <c r="G56" i="8"/>
  <c r="F56" i="8"/>
  <c r="G55" i="8"/>
  <c r="F55" i="8"/>
  <c r="G54" i="8"/>
  <c r="F54" i="8"/>
  <c r="G52" i="8"/>
  <c r="F52" i="8"/>
  <c r="G51" i="8"/>
  <c r="F51" i="8"/>
  <c r="G48" i="8"/>
  <c r="F48" i="8"/>
  <c r="G46" i="8"/>
  <c r="F46" i="8"/>
  <c r="G45" i="8"/>
  <c r="F45" i="8"/>
  <c r="G42" i="8"/>
  <c r="F42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29" i="8"/>
  <c r="F29" i="8"/>
  <c r="G28" i="8"/>
  <c r="F28" i="8"/>
  <c r="G27" i="8"/>
  <c r="F27" i="8"/>
  <c r="G26" i="8"/>
  <c r="F26" i="8"/>
  <c r="G25" i="8"/>
  <c r="F25" i="8"/>
  <c r="G23" i="8"/>
  <c r="F23" i="8"/>
  <c r="G19" i="8"/>
  <c r="F19" i="8"/>
  <c r="G18" i="8"/>
  <c r="F18" i="8"/>
  <c r="F16" i="8"/>
  <c r="W16" i="8"/>
  <c r="M16" i="8"/>
  <c r="G16" i="8"/>
  <c r="AJ14" i="8"/>
  <c r="X14" i="8"/>
  <c r="V14" i="8"/>
  <c r="L14" i="8"/>
  <c r="F14" i="8"/>
  <c r="AJ149" i="7"/>
  <c r="X149" i="7"/>
  <c r="W149" i="7"/>
  <c r="V149" i="7"/>
  <c r="Q149" i="7"/>
  <c r="N149" i="7"/>
  <c r="M149" i="7"/>
  <c r="L149" i="7"/>
  <c r="G149" i="7"/>
  <c r="F149" i="7"/>
  <c r="X148" i="7"/>
  <c r="W148" i="7"/>
  <c r="V148" i="7"/>
  <c r="Q148" i="7"/>
  <c r="N148" i="7"/>
  <c r="M148" i="7"/>
  <c r="L148" i="7"/>
  <c r="G148" i="7"/>
  <c r="F148" i="7"/>
  <c r="Q147" i="7"/>
  <c r="N147" i="7"/>
  <c r="M147" i="7"/>
  <c r="L147" i="7"/>
  <c r="G147" i="7"/>
  <c r="F147" i="7"/>
  <c r="AJ146" i="7"/>
  <c r="X146" i="7"/>
  <c r="W146" i="7"/>
  <c r="V146" i="7"/>
  <c r="Q146" i="7"/>
  <c r="N146" i="7"/>
  <c r="M146" i="7"/>
  <c r="L146" i="7"/>
  <c r="G146" i="7"/>
  <c r="F146" i="7"/>
  <c r="AJ145" i="7"/>
  <c r="X145" i="7"/>
  <c r="W145" i="7"/>
  <c r="V145" i="7"/>
  <c r="Q145" i="7"/>
  <c r="N145" i="7"/>
  <c r="M145" i="7"/>
  <c r="L145" i="7"/>
  <c r="G145" i="7"/>
  <c r="F145" i="7"/>
  <c r="AJ144" i="7"/>
  <c r="X144" i="7"/>
  <c r="W144" i="7"/>
  <c r="V144" i="7"/>
  <c r="Q144" i="7"/>
  <c r="N144" i="7"/>
  <c r="M144" i="7"/>
  <c r="L144" i="7"/>
  <c r="G144" i="7"/>
  <c r="F144" i="7"/>
  <c r="Q142" i="7"/>
  <c r="N142" i="7"/>
  <c r="M142" i="7"/>
  <c r="L142" i="7"/>
  <c r="G142" i="7"/>
  <c r="F142" i="7"/>
  <c r="Q141" i="7"/>
  <c r="N141" i="7"/>
  <c r="M141" i="7"/>
  <c r="L141" i="7"/>
  <c r="G141" i="7"/>
  <c r="F141" i="7"/>
  <c r="Q140" i="7"/>
  <c r="N140" i="7"/>
  <c r="M140" i="7"/>
  <c r="L140" i="7"/>
  <c r="G140" i="7"/>
  <c r="F140" i="7"/>
  <c r="Q139" i="7"/>
  <c r="N139" i="7"/>
  <c r="M139" i="7"/>
  <c r="L139" i="7"/>
  <c r="G139" i="7"/>
  <c r="F139" i="7"/>
  <c r="Q138" i="7"/>
  <c r="N138" i="7"/>
  <c r="M138" i="7"/>
  <c r="L138" i="7"/>
  <c r="G138" i="7"/>
  <c r="F138" i="7"/>
  <c r="Q137" i="7"/>
  <c r="N137" i="7"/>
  <c r="M137" i="7"/>
  <c r="L137" i="7"/>
  <c r="G137" i="7"/>
  <c r="F137" i="7"/>
  <c r="Q136" i="7"/>
  <c r="N136" i="7"/>
  <c r="M136" i="7"/>
  <c r="L136" i="7"/>
  <c r="G136" i="7"/>
  <c r="F136" i="7"/>
  <c r="X133" i="7"/>
  <c r="W133" i="7"/>
  <c r="V133" i="7"/>
  <c r="Q133" i="7"/>
  <c r="N133" i="7"/>
  <c r="M133" i="7"/>
  <c r="L133" i="7"/>
  <c r="G133" i="7"/>
  <c r="F133" i="7"/>
  <c r="Q132" i="7"/>
  <c r="N132" i="7"/>
  <c r="M132" i="7"/>
  <c r="L132" i="7"/>
  <c r="G132" i="7"/>
  <c r="F132" i="7"/>
  <c r="Q128" i="7"/>
  <c r="N128" i="7"/>
  <c r="M128" i="7"/>
  <c r="L128" i="7"/>
  <c r="G128" i="7"/>
  <c r="F128" i="7"/>
  <c r="Q125" i="7"/>
  <c r="N125" i="7"/>
  <c r="M125" i="7"/>
  <c r="L125" i="7"/>
  <c r="G125" i="7"/>
  <c r="F125" i="7"/>
  <c r="X124" i="7"/>
  <c r="W124" i="7"/>
  <c r="V124" i="7"/>
  <c r="Q124" i="7"/>
  <c r="N124" i="7"/>
  <c r="M124" i="7"/>
  <c r="L124" i="7"/>
  <c r="G124" i="7"/>
  <c r="F124" i="7"/>
  <c r="AJ122" i="7"/>
  <c r="X122" i="7"/>
  <c r="G122" i="7"/>
  <c r="F122" i="7"/>
  <c r="Q121" i="7"/>
  <c r="N121" i="7"/>
  <c r="M121" i="7"/>
  <c r="L121" i="7"/>
  <c r="G121" i="7"/>
  <c r="F121" i="7"/>
  <c r="Q120" i="7"/>
  <c r="N120" i="7"/>
  <c r="M120" i="7"/>
  <c r="L120" i="7"/>
  <c r="G120" i="7"/>
  <c r="F120" i="7"/>
  <c r="Q118" i="7"/>
  <c r="N118" i="7"/>
  <c r="M118" i="7"/>
  <c r="L118" i="7"/>
  <c r="G118" i="7"/>
  <c r="F118" i="7"/>
  <c r="AJ117" i="7"/>
  <c r="X117" i="7"/>
  <c r="W117" i="7"/>
  <c r="V117" i="7"/>
  <c r="Q117" i="7"/>
  <c r="N117" i="7"/>
  <c r="M117" i="7"/>
  <c r="L117" i="7"/>
  <c r="G117" i="7"/>
  <c r="F117" i="7"/>
  <c r="Q115" i="7"/>
  <c r="N115" i="7"/>
  <c r="M115" i="7"/>
  <c r="L115" i="7"/>
  <c r="G115" i="7"/>
  <c r="F115" i="7"/>
  <c r="Q114" i="7"/>
  <c r="N114" i="7"/>
  <c r="M114" i="7"/>
  <c r="L114" i="7"/>
  <c r="G114" i="7"/>
  <c r="F114" i="7"/>
  <c r="Q113" i="7"/>
  <c r="N113" i="7"/>
  <c r="M113" i="7"/>
  <c r="L113" i="7"/>
  <c r="G113" i="7"/>
  <c r="F113" i="7"/>
  <c r="Q112" i="7"/>
  <c r="N112" i="7"/>
  <c r="M112" i="7"/>
  <c r="L112" i="7"/>
  <c r="G112" i="7"/>
  <c r="F112" i="7"/>
  <c r="Q110" i="7"/>
  <c r="N110" i="7"/>
  <c r="M110" i="7"/>
  <c r="L110" i="7"/>
  <c r="G110" i="7"/>
  <c r="F110" i="7"/>
  <c r="AJ109" i="7"/>
  <c r="X109" i="7"/>
  <c r="W109" i="7"/>
  <c r="V109" i="7"/>
  <c r="Q109" i="7"/>
  <c r="N109" i="7"/>
  <c r="M109" i="7"/>
  <c r="L109" i="7"/>
  <c r="G109" i="7"/>
  <c r="F109" i="7"/>
  <c r="AJ108" i="7"/>
  <c r="X108" i="7"/>
  <c r="W108" i="7"/>
  <c r="V108" i="7"/>
  <c r="Q108" i="7"/>
  <c r="N108" i="7"/>
  <c r="M108" i="7"/>
  <c r="L108" i="7"/>
  <c r="G108" i="7"/>
  <c r="F108" i="7"/>
  <c r="Q105" i="7"/>
  <c r="N105" i="7"/>
  <c r="M105" i="7"/>
  <c r="L105" i="7"/>
  <c r="G105" i="7"/>
  <c r="F105" i="7"/>
  <c r="Q104" i="7"/>
  <c r="N104" i="7"/>
  <c r="M104" i="7"/>
  <c r="L104" i="7"/>
  <c r="G104" i="7"/>
  <c r="F104" i="7"/>
  <c r="AJ103" i="7"/>
  <c r="X103" i="7"/>
  <c r="W103" i="7"/>
  <c r="V103" i="7"/>
  <c r="Q103" i="7"/>
  <c r="N103" i="7"/>
  <c r="M103" i="7"/>
  <c r="L103" i="7"/>
  <c r="G103" i="7"/>
  <c r="F103" i="7"/>
  <c r="Q101" i="7"/>
  <c r="N101" i="7"/>
  <c r="M101" i="7"/>
  <c r="L101" i="7"/>
  <c r="G101" i="7"/>
  <c r="F101" i="7"/>
  <c r="Q100" i="7"/>
  <c r="N100" i="7"/>
  <c r="M100" i="7"/>
  <c r="L100" i="7"/>
  <c r="G100" i="7"/>
  <c r="F100" i="7"/>
  <c r="AJ98" i="7"/>
  <c r="X98" i="7"/>
  <c r="W98" i="7"/>
  <c r="V98" i="7"/>
  <c r="Q98" i="7"/>
  <c r="N98" i="7"/>
  <c r="M98" i="7"/>
  <c r="L98" i="7"/>
  <c r="G98" i="7"/>
  <c r="F98" i="7"/>
  <c r="AJ96" i="7"/>
  <c r="X96" i="7"/>
  <c r="W96" i="7"/>
  <c r="V96" i="7"/>
  <c r="Q96" i="7"/>
  <c r="N96" i="7"/>
  <c r="M96" i="7"/>
  <c r="L96" i="7"/>
  <c r="G96" i="7"/>
  <c r="F96" i="7"/>
  <c r="AJ95" i="7"/>
  <c r="X95" i="7"/>
  <c r="W95" i="7"/>
  <c r="V95" i="7"/>
  <c r="Q95" i="7"/>
  <c r="N95" i="7"/>
  <c r="M95" i="7"/>
  <c r="L95" i="7"/>
  <c r="G95" i="7"/>
  <c r="F95" i="7"/>
  <c r="AJ94" i="7"/>
  <c r="X94" i="7"/>
  <c r="W94" i="7"/>
  <c r="V94" i="7"/>
  <c r="Q94" i="7"/>
  <c r="N94" i="7"/>
  <c r="M94" i="7"/>
  <c r="L94" i="7"/>
  <c r="G94" i="7"/>
  <c r="F94" i="7"/>
  <c r="W92" i="7"/>
  <c r="V92" i="7"/>
  <c r="Q92" i="7"/>
  <c r="N92" i="7"/>
  <c r="M92" i="7"/>
  <c r="L92" i="7"/>
  <c r="G92" i="7"/>
  <c r="F92" i="7"/>
  <c r="AJ91" i="7"/>
  <c r="X91" i="7"/>
  <c r="W91" i="7"/>
  <c r="V91" i="7"/>
  <c r="Q91" i="7"/>
  <c r="N91" i="7"/>
  <c r="M91" i="7"/>
  <c r="L91" i="7"/>
  <c r="G91" i="7"/>
  <c r="F91" i="7"/>
  <c r="AJ90" i="7"/>
  <c r="X90" i="7"/>
  <c r="W90" i="7"/>
  <c r="V90" i="7"/>
  <c r="Q90" i="7"/>
  <c r="N90" i="7"/>
  <c r="M90" i="7"/>
  <c r="L90" i="7"/>
  <c r="G90" i="7"/>
  <c r="F90" i="7"/>
  <c r="AJ89" i="7"/>
  <c r="X89" i="7"/>
  <c r="W89" i="7"/>
  <c r="V89" i="7"/>
  <c r="Q89" i="7"/>
  <c r="N89" i="7"/>
  <c r="M89" i="7"/>
  <c r="L89" i="7"/>
  <c r="G89" i="7"/>
  <c r="F89" i="7"/>
  <c r="Q87" i="7"/>
  <c r="N87" i="7"/>
  <c r="M87" i="7"/>
  <c r="L87" i="7"/>
  <c r="G87" i="7"/>
  <c r="F87" i="7"/>
  <c r="Q85" i="7"/>
  <c r="N85" i="7"/>
  <c r="M85" i="7"/>
  <c r="L85" i="7"/>
  <c r="G85" i="7"/>
  <c r="F85" i="7"/>
  <c r="X83" i="7"/>
  <c r="W83" i="7"/>
  <c r="V83" i="7"/>
  <c r="Q83" i="7"/>
  <c r="N83" i="7"/>
  <c r="M83" i="7"/>
  <c r="L83" i="7"/>
  <c r="G83" i="7"/>
  <c r="F83" i="7"/>
  <c r="X81" i="7"/>
  <c r="W81" i="7"/>
  <c r="V81" i="7"/>
  <c r="Q81" i="7"/>
  <c r="N81" i="7"/>
  <c r="M81" i="7"/>
  <c r="L81" i="7"/>
  <c r="G81" i="7"/>
  <c r="F81" i="7"/>
  <c r="AJ79" i="7"/>
  <c r="X79" i="7"/>
  <c r="W79" i="7"/>
  <c r="V79" i="7"/>
  <c r="Q79" i="7"/>
  <c r="N79" i="7"/>
  <c r="M79" i="7"/>
  <c r="L79" i="7"/>
  <c r="G79" i="7"/>
  <c r="F79" i="7"/>
  <c r="AJ77" i="7"/>
  <c r="X77" i="7"/>
  <c r="W77" i="7"/>
  <c r="V77" i="7"/>
  <c r="Q77" i="7"/>
  <c r="N77" i="7"/>
  <c r="M77" i="7"/>
  <c r="L77" i="7"/>
  <c r="G77" i="7"/>
  <c r="F77" i="7"/>
  <c r="AJ76" i="7"/>
  <c r="X76" i="7"/>
  <c r="W76" i="7"/>
  <c r="V76" i="7"/>
  <c r="Q76" i="7"/>
  <c r="N76" i="7"/>
  <c r="M76" i="7"/>
  <c r="L76" i="7"/>
  <c r="G76" i="7"/>
  <c r="F76" i="7"/>
  <c r="Q74" i="7"/>
  <c r="N74" i="7"/>
  <c r="M74" i="7"/>
  <c r="L74" i="7"/>
  <c r="G74" i="7"/>
  <c r="F74" i="7"/>
  <c r="AJ73" i="7"/>
  <c r="X73" i="7"/>
  <c r="W73" i="7"/>
  <c r="V73" i="7"/>
  <c r="Q73" i="7"/>
  <c r="N73" i="7"/>
  <c r="M73" i="7"/>
  <c r="L73" i="7"/>
  <c r="G73" i="7"/>
  <c r="F73" i="7"/>
  <c r="X71" i="7"/>
  <c r="W71" i="7"/>
  <c r="V71" i="7"/>
  <c r="Q71" i="7"/>
  <c r="N71" i="7"/>
  <c r="M71" i="7"/>
  <c r="L71" i="7"/>
  <c r="G71" i="7"/>
  <c r="F71" i="7"/>
  <c r="AJ69" i="7"/>
  <c r="X69" i="7"/>
  <c r="W69" i="7"/>
  <c r="V69" i="7"/>
  <c r="Q69" i="7"/>
  <c r="N69" i="7"/>
  <c r="M69" i="7"/>
  <c r="L69" i="7"/>
  <c r="G69" i="7"/>
  <c r="F69" i="7"/>
  <c r="AJ68" i="7"/>
  <c r="X68" i="7"/>
  <c r="W68" i="7"/>
  <c r="V68" i="7"/>
  <c r="Q68" i="7"/>
  <c r="N68" i="7"/>
  <c r="M68" i="7"/>
  <c r="L68" i="7"/>
  <c r="G68" i="7"/>
  <c r="F68" i="7"/>
  <c r="AJ67" i="7"/>
  <c r="X67" i="7"/>
  <c r="W67" i="7"/>
  <c r="V67" i="7"/>
  <c r="Q67" i="7"/>
  <c r="N67" i="7"/>
  <c r="M67" i="7"/>
  <c r="L67" i="7"/>
  <c r="G67" i="7"/>
  <c r="F67" i="7"/>
  <c r="Q64" i="7"/>
  <c r="N64" i="7"/>
  <c r="M64" i="7"/>
  <c r="L64" i="7"/>
  <c r="G64" i="7"/>
  <c r="F64" i="7"/>
  <c r="Q63" i="7"/>
  <c r="N63" i="7"/>
  <c r="M63" i="7"/>
  <c r="L63" i="7"/>
  <c r="G63" i="7"/>
  <c r="F63" i="7"/>
  <c r="Q62" i="7"/>
  <c r="N62" i="7"/>
  <c r="M62" i="7"/>
  <c r="L62" i="7"/>
  <c r="G62" i="7"/>
  <c r="F62" i="7"/>
  <c r="Q61" i="7"/>
  <c r="N61" i="7"/>
  <c r="M61" i="7"/>
  <c r="L61" i="7"/>
  <c r="G61" i="7"/>
  <c r="F61" i="7"/>
  <c r="Q59" i="7"/>
  <c r="N59" i="7"/>
  <c r="M59" i="7"/>
  <c r="L59" i="7"/>
  <c r="G59" i="7"/>
  <c r="F59" i="7"/>
  <c r="Q58" i="7"/>
  <c r="N58" i="7"/>
  <c r="M58" i="7"/>
  <c r="L58" i="7"/>
  <c r="G58" i="7"/>
  <c r="F58" i="7"/>
  <c r="Q57" i="7"/>
  <c r="N57" i="7"/>
  <c r="M57" i="7"/>
  <c r="L57" i="7"/>
  <c r="G57" i="7"/>
  <c r="F57" i="7"/>
  <c r="Q56" i="7"/>
  <c r="N56" i="7"/>
  <c r="M56" i="7"/>
  <c r="L56" i="7"/>
  <c r="G56" i="7"/>
  <c r="F56" i="7"/>
  <c r="Q54" i="7"/>
  <c r="N54" i="7"/>
  <c r="M54" i="7"/>
  <c r="L54" i="7"/>
  <c r="G54" i="7"/>
  <c r="F54" i="7"/>
  <c r="Q53" i="7"/>
  <c r="N53" i="7"/>
  <c r="M53" i="7"/>
  <c r="L53" i="7"/>
  <c r="G53" i="7"/>
  <c r="F53" i="7"/>
  <c r="X52" i="7"/>
  <c r="W52" i="7"/>
  <c r="V52" i="7"/>
  <c r="Q52" i="7"/>
  <c r="N52" i="7"/>
  <c r="M52" i="7"/>
  <c r="L52" i="7"/>
  <c r="G52" i="7"/>
  <c r="F52" i="7"/>
  <c r="X51" i="7"/>
  <c r="W51" i="7"/>
  <c r="V51" i="7"/>
  <c r="Q51" i="7"/>
  <c r="N51" i="7"/>
  <c r="M51" i="7"/>
  <c r="L51" i="7"/>
  <c r="G51" i="7"/>
  <c r="F51" i="7"/>
  <c r="Q49" i="7"/>
  <c r="N49" i="7"/>
  <c r="M49" i="7"/>
  <c r="L49" i="7"/>
  <c r="G49" i="7"/>
  <c r="F49" i="7"/>
  <c r="Q47" i="7"/>
  <c r="N47" i="7"/>
  <c r="M47" i="7"/>
  <c r="L47" i="7"/>
  <c r="G47" i="7"/>
  <c r="F47" i="7"/>
  <c r="Q46" i="7"/>
  <c r="N46" i="7"/>
  <c r="M46" i="7"/>
  <c r="L46" i="7"/>
  <c r="G46" i="7"/>
  <c r="F46" i="7"/>
  <c r="Q42" i="7"/>
  <c r="N42" i="7"/>
  <c r="M42" i="7"/>
  <c r="L42" i="7"/>
  <c r="G42" i="7"/>
  <c r="F42" i="7"/>
  <c r="Q40" i="7"/>
  <c r="N40" i="7"/>
  <c r="M40" i="7"/>
  <c r="L40" i="7"/>
  <c r="G40" i="7"/>
  <c r="F40" i="7"/>
  <c r="Q39" i="7"/>
  <c r="N39" i="7"/>
  <c r="M39" i="7"/>
  <c r="L39" i="7"/>
  <c r="G39" i="7"/>
  <c r="F39" i="7"/>
  <c r="Q38" i="7"/>
  <c r="N38" i="7"/>
  <c r="M38" i="7"/>
  <c r="L38" i="7"/>
  <c r="G38" i="7"/>
  <c r="F38" i="7"/>
  <c r="Q37" i="7"/>
  <c r="N37" i="7"/>
  <c r="M37" i="7"/>
  <c r="L37" i="7"/>
  <c r="G37" i="7"/>
  <c r="F37" i="7"/>
  <c r="X35" i="7"/>
  <c r="W35" i="7"/>
  <c r="V35" i="7"/>
  <c r="Q35" i="7"/>
  <c r="N35" i="7"/>
  <c r="M35" i="7"/>
  <c r="L35" i="7"/>
  <c r="G35" i="7"/>
  <c r="F35" i="7"/>
  <c r="AJ33" i="7"/>
  <c r="X33" i="7"/>
  <c r="W33" i="7"/>
  <c r="V33" i="7"/>
  <c r="Q33" i="7"/>
  <c r="N33" i="7"/>
  <c r="M33" i="7"/>
  <c r="L33" i="7"/>
  <c r="G33" i="7"/>
  <c r="F33" i="7"/>
  <c r="AJ31" i="7"/>
  <c r="X31" i="7"/>
  <c r="W31" i="7"/>
  <c r="V31" i="7"/>
  <c r="Q31" i="7"/>
  <c r="N31" i="7"/>
  <c r="M31" i="7"/>
  <c r="L31" i="7"/>
  <c r="G31" i="7"/>
  <c r="F31" i="7"/>
  <c r="AJ29" i="7"/>
  <c r="X29" i="7"/>
  <c r="W29" i="7"/>
  <c r="V29" i="7"/>
  <c r="Q29" i="7"/>
  <c r="N29" i="7"/>
  <c r="M29" i="7"/>
  <c r="L29" i="7"/>
  <c r="G29" i="7"/>
  <c r="F29" i="7"/>
  <c r="AJ28" i="7"/>
  <c r="X28" i="7"/>
  <c r="W28" i="7"/>
  <c r="V28" i="7"/>
  <c r="Q28" i="7"/>
  <c r="N28" i="7"/>
  <c r="M28" i="7"/>
  <c r="L28" i="7"/>
  <c r="G28" i="7"/>
  <c r="F28" i="7"/>
  <c r="AJ27" i="7"/>
  <c r="X27" i="7"/>
  <c r="W27" i="7"/>
  <c r="V27" i="7"/>
  <c r="Q27" i="7"/>
  <c r="N27" i="7"/>
  <c r="M27" i="7"/>
  <c r="L27" i="7"/>
  <c r="G27" i="7"/>
  <c r="F27" i="7"/>
  <c r="Q21" i="7"/>
  <c r="N21" i="7"/>
  <c r="M21" i="7"/>
  <c r="L21" i="7"/>
  <c r="G21" i="7"/>
  <c r="F21" i="7"/>
  <c r="Q20" i="7"/>
  <c r="N20" i="7"/>
  <c r="M20" i="7"/>
  <c r="L20" i="7"/>
  <c r="G20" i="7"/>
  <c r="F20" i="7"/>
  <c r="Q18" i="7"/>
  <c r="N18" i="7"/>
  <c r="M18" i="7"/>
  <c r="L18" i="7"/>
  <c r="G18" i="7"/>
  <c r="F18" i="7"/>
  <c r="Q17" i="7"/>
  <c r="N17" i="7"/>
  <c r="M17" i="7"/>
  <c r="L17" i="7"/>
  <c r="G17" i="7"/>
  <c r="F17" i="7"/>
  <c r="AJ14" i="7"/>
  <c r="X14" i="7"/>
  <c r="V14" i="7"/>
  <c r="Q14" i="7"/>
  <c r="N14" i="7"/>
  <c r="L14" i="7"/>
  <c r="F14" i="7"/>
  <c r="Q152" i="5" l="1"/>
  <c r="Y152" i="5"/>
  <c r="J152" i="5"/>
  <c r="Q150" i="5"/>
  <c r="Z150" i="5"/>
  <c r="Z152" i="5" s="1"/>
  <c r="Y150" i="5"/>
  <c r="T150" i="5"/>
  <c r="T152" i="5" s="1"/>
  <c r="I150" i="5"/>
  <c r="I152" i="5" s="1"/>
  <c r="AA150" i="5"/>
  <c r="AA152" i="5" s="1"/>
  <c r="J150" i="5"/>
  <c r="O150" i="5"/>
  <c r="O152" i="5" s="1"/>
  <c r="P150" i="5"/>
  <c r="P152" i="5" s="1"/>
</calcChain>
</file>

<file path=xl/sharedStrings.xml><?xml version="1.0" encoding="utf-8"?>
<sst xmlns="http://schemas.openxmlformats.org/spreadsheetml/2006/main" count="1852" uniqueCount="453">
  <si>
    <t>Buildings, Units, Structure Type and Value</t>
  </si>
  <si>
    <t xml:space="preserve"> State, Jurisdiction, Permit Issuing Place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</si>
  <si>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</si>
  <si>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</si>
  <si>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</si>
  <si>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</si>
  <si>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</si>
  <si>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</si>
  <si>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>Units as Percent of</t>
  </si>
  <si>
    <t>Construction Value</t>
  </si>
  <si>
    <t>Value Rank</t>
  </si>
  <si>
    <t>Units</t>
  </si>
  <si>
    <t xml:space="preserve">Rank </t>
  </si>
  <si>
    <t>Single Family Units as a Percent of</t>
  </si>
  <si>
    <t>Single Family Percent</t>
  </si>
  <si>
    <t>Construction Value Rank</t>
  </si>
  <si>
    <t>Average Construction Value</t>
  </si>
  <si>
    <t>Average Construction Value Rank</t>
  </si>
  <si>
    <t xml:space="preserve">Multi Family Units As a Percent of </t>
  </si>
  <si>
    <t>State Rank</t>
  </si>
  <si>
    <t>Percent of Total Units</t>
  </si>
  <si>
    <t>Percent of Total Units Rank</t>
  </si>
  <si>
    <t>TWO UNIT BUILDINGS</t>
  </si>
  <si>
    <t xml:space="preserve">     3 OR 4 UNIT BUILDINGS</t>
  </si>
  <si>
    <t>FIVE OR MORE UNIT BUILDINGS</t>
  </si>
  <si>
    <t>State</t>
  </si>
  <si>
    <t>County</t>
  </si>
  <si>
    <t>Value</t>
  </si>
  <si>
    <t>Percent of Multi Family Units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</si>
  <si>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</si>
  <si>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</si>
  <si>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</si>
  <si>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</si>
  <si>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</si>
  <si>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</si>
  <si>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</si>
  <si>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</si>
  <si>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</si>
  <si>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</si>
  <si>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</si>
  <si>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</si>
  <si>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</si>
  <si>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</si>
  <si>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</si>
  <si>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</si>
  <si>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</si>
  <si>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</si>
  <si>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</si>
  <si>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</si>
  <si>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</si>
  <si>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</si>
  <si>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</si>
  <si>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</si>
  <si>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</si>
  <si>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</si>
  <si>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</si>
  <si>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</si>
  <si>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CECIL</t>
  </si>
  <si>
    <t>Cecil County Unincorporated Area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</si>
  <si>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</si>
  <si>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</si>
  <si>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</si>
  <si>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</si>
  <si>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</si>
  <si>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</si>
  <si>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</si>
  <si>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</si>
  <si>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</si>
  <si>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Hurlock </t>
  </si>
  <si>
    <t xml:space="preserve">Secretary </t>
  </si>
  <si>
    <t>FREDERICK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</si>
  <si>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</si>
  <si>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</si>
  <si>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</si>
  <si>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</si>
  <si>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</si>
  <si>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</si>
  <si>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</si>
  <si>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</si>
  <si>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</si>
  <si>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</si>
  <si>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</si>
  <si>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</si>
  <si>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</si>
  <si>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</si>
  <si>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</si>
  <si>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</si>
  <si>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</si>
  <si>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</si>
  <si>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</si>
  <si>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</si>
  <si>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</si>
  <si>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</si>
  <si>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Georges County Unincorporated Area</t>
  </si>
  <si>
    <t>QUEEN ANNE'S</t>
  </si>
  <si>
    <t xml:space="preserve">Barclay </t>
  </si>
  <si>
    <t xml:space="preserve">Centreville </t>
  </si>
  <si>
    <t xml:space="preserve">Church Hill </t>
  </si>
  <si>
    <t xml:space="preserve">Queen Anne </t>
  </si>
  <si>
    <t>Queen Annes County Unincorporated Area</t>
  </si>
  <si>
    <t>Queenstown</t>
  </si>
  <si>
    <t xml:space="preserve">Sudlersville </t>
  </si>
  <si>
    <t xml:space="preserve">Templeville </t>
  </si>
  <si>
    <t>ST. MARY'S</t>
  </si>
  <si>
    <t>Leonardtown</t>
  </si>
  <si>
    <t>St. Marys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</si>
  <si>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</si>
  <si>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</si>
  <si>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</si>
  <si>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</si>
  <si>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</si>
  <si>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</si>
  <si>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</si>
  <si>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</si>
  <si>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</si>
  <si>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</si>
  <si>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</si>
  <si>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</si>
  <si>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</si>
  <si>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</si>
  <si>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</si>
  <si>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</si>
  <si>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</si>
  <si>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</si>
  <si>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</si>
  <si>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</si>
  <si>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</si>
  <si>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</si>
  <si>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</si>
  <si>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</si>
  <si>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</si>
  <si>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</si>
  <si>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</si>
  <si>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</si>
  <si>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</si>
  <si>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</si>
  <si>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</si>
  <si>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</si>
  <si>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</si>
  <si>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</si>
  <si>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</si>
  <si>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Table 1.  MARYLAND, JURISDICTION AND PERMIT ISSUING PLACES NEW HOUSING UNITS AUTHORIZED FOR CONSTRUCTION BY BUILDING PERMITS:  2021</t>
  </si>
  <si>
    <t>Prepared by Maryland Department of Planning.  Planning Services Division. 2022.</t>
  </si>
  <si>
    <t>Place</t>
  </si>
  <si>
    <t>1-unit</t>
  </si>
  <si>
    <t>2-units</t>
  </si>
  <si>
    <t>3-4 units</t>
  </si>
  <si>
    <t>5+ units</t>
  </si>
  <si>
    <t>Name</t>
  </si>
  <si>
    <t>Bldgs</t>
  </si>
  <si>
    <t>Barton town</t>
  </si>
  <si>
    <t>Lonaconing town</t>
  </si>
  <si>
    <t>Luke town</t>
  </si>
  <si>
    <t>Midland town</t>
  </si>
  <si>
    <t>Westernport town</t>
  </si>
  <si>
    <t xml:space="preserve">BALTIMORE CITY </t>
  </si>
  <si>
    <t>Denton town</t>
  </si>
  <si>
    <t>Federalsburg town</t>
  </si>
  <si>
    <t>Goldsboro town</t>
  </si>
  <si>
    <t>Greensboro town</t>
  </si>
  <si>
    <t>Henderson town</t>
  </si>
  <si>
    <t>Hillsboro town</t>
  </si>
  <si>
    <t>Marydel town</t>
  </si>
  <si>
    <t>Preston town</t>
  </si>
  <si>
    <t>Ridgely town</t>
  </si>
  <si>
    <t>Elkton town</t>
  </si>
  <si>
    <t>Rising Sun town</t>
  </si>
  <si>
    <t>Indian Head town</t>
  </si>
  <si>
    <t>La Plata town</t>
  </si>
  <si>
    <t>Hurlock town</t>
  </si>
  <si>
    <t>Secretary town</t>
  </si>
  <si>
    <t>Bel Air town</t>
  </si>
  <si>
    <t>Betterton town</t>
  </si>
  <si>
    <t>Chestertown town</t>
  </si>
  <si>
    <t>Galena town</t>
  </si>
  <si>
    <t>Millington town</t>
  </si>
  <si>
    <t>Rock Hall town</t>
  </si>
  <si>
    <t>Barclay town</t>
  </si>
  <si>
    <t>Centreville town</t>
  </si>
  <si>
    <t>Church Hill town</t>
  </si>
  <si>
    <t>Queen Anne town</t>
  </si>
  <si>
    <t>Queenstown town</t>
  </si>
  <si>
    <t>Sudlersville town</t>
  </si>
  <si>
    <t>Templeville town</t>
  </si>
  <si>
    <t>Leonardtown town</t>
  </si>
  <si>
    <t>Princess Anne town</t>
  </si>
  <si>
    <t>Easton town</t>
  </si>
  <si>
    <t>Oxford town</t>
  </si>
  <si>
    <t>St. Michaels town</t>
  </si>
  <si>
    <t>Trappe town</t>
  </si>
  <si>
    <t>Boonsboro town</t>
  </si>
  <si>
    <t>Clear Spring town</t>
  </si>
  <si>
    <t>Funkstown town</t>
  </si>
  <si>
    <t>Hancock town</t>
  </si>
  <si>
    <t>Keedysville town</t>
  </si>
  <si>
    <t>Sharpsburg town</t>
  </si>
  <si>
    <t>Smithsburg town</t>
  </si>
  <si>
    <t>Williamsport town</t>
  </si>
  <si>
    <t>Delmar town</t>
  </si>
  <si>
    <t>Sharptown town</t>
  </si>
  <si>
    <t>Willards town</t>
  </si>
  <si>
    <t>Berlin town</t>
  </si>
  <si>
    <t>Ocean City town</t>
  </si>
  <si>
    <t>Snow Hill town</t>
  </si>
  <si>
    <t>BUILDINGS</t>
  </si>
  <si>
    <t>UNITS</t>
  </si>
  <si>
    <t>ALL MULTI FAMILY BUILDINGS</t>
  </si>
  <si>
    <t>MULTI FAMILY BUILDINGS BY UNITS IN BUILDINGS</t>
  </si>
  <si>
    <t>Table 1A.  MARYLAND AND PERMIT ISSUING PLACES NEW HOUSING UNITS AUTHORIZED FOR CONSTRUCTION BY BUILDING PERMITS:  2021</t>
  </si>
  <si>
    <t xml:space="preserve"> State and Permit Issuing Places</t>
  </si>
  <si>
    <t>Places</t>
  </si>
  <si>
    <t xml:space="preserve"> Value</t>
  </si>
  <si>
    <t>Average Value</t>
  </si>
  <si>
    <t>Average Value Rank</t>
  </si>
  <si>
    <t>Permit Issuing Places*</t>
  </si>
  <si>
    <t xml:space="preserve"> *Baltimore City and county-wide permitting systems excluded. </t>
  </si>
  <si>
    <t>Table 1B.  MARYLAND AND SPECIFIED UNINCORPORATED AREAS NEW HOUSING UNITS AUTHORIZED FOR CONSTRUCTION BY BUILDING PERMITS:  2021</t>
  </si>
  <si>
    <t xml:space="preserve"> STATE AND SPECIFIED AREAS</t>
  </si>
  <si>
    <t>SUAs</t>
  </si>
  <si>
    <t>PERMIT ISSUING PLACES</t>
  </si>
  <si>
    <t>(minus Baltimore City)</t>
  </si>
  <si>
    <t>PERMIT ISSUING COUNTIES</t>
  </si>
  <si>
    <t>(includes Baltimore City and unspecified</t>
  </si>
  <si>
    <t xml:space="preserve"> incorporated and unincorporated areas) </t>
  </si>
  <si>
    <t>SPECIFIED UNINCORPORATED AREAS</t>
  </si>
  <si>
    <t>Region</t>
  </si>
  <si>
    <t>SUA</t>
  </si>
  <si>
    <t>SUBURBAN COUNTIES</t>
  </si>
  <si>
    <t xml:space="preserve">     INNER SUBURBAN COUNTIES</t>
  </si>
  <si>
    <t xml:space="preserve">     OUTER SUBURBAN COUNTIES</t>
  </si>
  <si>
    <t xml:space="preserve">     EXURBAN COUNTIES</t>
  </si>
  <si>
    <t>STATE BALANCE</t>
  </si>
  <si>
    <t xml:space="preserve">     URBAN (Baltimore city)</t>
  </si>
  <si>
    <t xml:space="preserve">     NON SUBURBAN COUNTIES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</si>
  <si>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</si>
  <si>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</si>
  <si>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</si>
  <si>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</si>
  <si>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</si>
  <si>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</si>
  <si>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</si>
  <si>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SUBURBAN WASHINGTON</t>
  </si>
  <si>
    <t>SOUTHERN MARYLAND</t>
  </si>
  <si>
    <t>WESTERN MARYLAND</t>
  </si>
  <si>
    <t>UPPER EASTERN SHORE</t>
  </si>
  <si>
    <t>LOWER EASTERN SHORE</t>
  </si>
  <si>
    <t>Average  Value</t>
  </si>
  <si>
    <t xml:space="preserve">Construction </t>
  </si>
  <si>
    <t>Construction</t>
  </si>
  <si>
    <t xml:space="preserve"> State and County Groups</t>
  </si>
  <si>
    <t>County Group</t>
  </si>
  <si>
    <t>Buildings, Units, Structure Type and Value (rounded to nearest $1,000)</t>
  </si>
  <si>
    <t xml:space="preserve">Area Name </t>
  </si>
  <si>
    <t>United States</t>
  </si>
  <si>
    <t>Midwest Region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</si>
  <si>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</si>
  <si>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</si>
  <si>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</si>
  <si>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</si>
  <si>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</si>
  <si>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</si>
  <si>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</si>
  <si>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</si>
  <si>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</si>
  <si>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</si>
  <si>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</si>
  <si>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</si>
  <si>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 Region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</si>
  <si>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</si>
  <si>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</si>
  <si>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</si>
  <si>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</si>
  <si>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</si>
  <si>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</si>
  <si>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</si>
  <si>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</si>
  <si>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</si>
  <si>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South Region</t>
  </si>
  <si>
    <t>Alabama</t>
  </si>
  <si>
    <t>Arkansas</t>
  </si>
  <si>
    <t>Delaware</t>
  </si>
  <si>
    <t>District of Columbia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</si>
  <si>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</si>
  <si>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</si>
  <si>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</si>
  <si>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</si>
  <si>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</si>
  <si>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</si>
  <si>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</si>
  <si>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</si>
  <si>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</si>
  <si>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</si>
  <si>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</si>
  <si>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</si>
  <si>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</si>
  <si>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 Region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</si>
  <si>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</si>
  <si>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</si>
  <si>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</si>
  <si>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</si>
  <si>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</si>
  <si>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</si>
  <si>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</si>
  <si>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</si>
  <si>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</si>
  <si>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</si>
  <si>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</si>
  <si>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</si>
  <si>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</si>
  <si>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Prepared by Maryland Department of Planning.  Planning Services Division. 2019.</t>
  </si>
  <si>
    <t>Sums may not add due to rounding</t>
  </si>
  <si>
    <t>Table 1D.  UNITED STATES, REGIONS AND STATES NEW HOUSING UNITS AUTHORIZED FOR CONSTRUCTION BY BUILDING PERMITS:   2021</t>
  </si>
  <si>
    <t>Value ($1,000)</t>
  </si>
  <si>
    <t>U. S.</t>
  </si>
  <si>
    <t>Region Group</t>
  </si>
  <si>
    <t>Table 2.  MARYLAND JURISDICTIONS AND PERMIT ISSUING PLACES NEW HOUSING UNITS AUTHORIZED FOR CONSTRUCTION BY BUILDING PERMITS:  2021 - 2000</t>
  </si>
  <si>
    <t>Housing Units  by Structure Type</t>
  </si>
  <si>
    <t>2019 - 2010</t>
  </si>
  <si>
    <t>2019 - 2015</t>
  </si>
  <si>
    <t>2014 - 2010</t>
  </si>
  <si>
    <t>Area</t>
  </si>
  <si>
    <t>Total</t>
  </si>
  <si>
    <t>Single Family</t>
  </si>
  <si>
    <t>Multi Family</t>
  </si>
  <si>
    <t>Calvert County Unincorporated Area</t>
  </si>
  <si>
    <t xml:space="preserve">North Beach </t>
  </si>
  <si>
    <t>Carroll County Unincorporated Area</t>
  </si>
  <si>
    <t xml:space="preserve">Mount Airy </t>
  </si>
  <si>
    <t>Charlestown</t>
  </si>
  <si>
    <t xml:space="preserve">East New Market </t>
  </si>
  <si>
    <t xml:space="preserve">Vienna </t>
  </si>
  <si>
    <t xml:space="preserve">Emmitsburg </t>
  </si>
  <si>
    <t>Prince George's County Unincorporated Area</t>
  </si>
  <si>
    <t>Queen Anne's County Unincorporated Area</t>
  </si>
  <si>
    <t>St. Mary's County Unincorporated Area</t>
  </si>
  <si>
    <t xml:space="preserve">Hebron </t>
  </si>
  <si>
    <t xml:space="preserve">Table 2A.1  MARYLAND COUNTY GROUPS AND STATE PLANNING REGIONS </t>
  </si>
  <si>
    <t xml:space="preserve"> NEW HOUSING UNITS AUTHORIZED FOR CONSTRUCTION BY BUILDING PERMITS :  TOTAL HOUSING UNITS 2021 - 2010</t>
  </si>
  <si>
    <t>Historic Units by Structure Type</t>
  </si>
  <si>
    <t>JURISDICTION</t>
  </si>
  <si>
    <t>2021</t>
  </si>
  <si>
    <t>2013</t>
  </si>
  <si>
    <t xml:space="preserve">      EXURBAN COUNTIES</t>
  </si>
  <si>
    <t xml:space="preserve">     NON SUBURBAN</t>
  </si>
  <si>
    <t xml:space="preserve"> NEW HOUSING UNITS AUTHORIZED FOR CONSTRUCTION BY BUILDING PERMITS :  SINGLE FAMILY HOUSING UNITS 2021 - 2010</t>
  </si>
  <si>
    <t xml:space="preserve"> NEW HOUSING UNITS AUTHORIZED FOR CONSTRUCTION BY BUILDING PERMITS :  MULTI FAMILY HOUSING UNITS 2021 - 2010</t>
  </si>
  <si>
    <t xml:space="preserve">Table 2A.2  MARYLAND COUNTY GROUPS AND STATE PLANNING REGIONS </t>
  </si>
  <si>
    <t xml:space="preserve">Table 2B.1  MARYLAND COUNTY GROUPS AND STATE PLANNING REGIONS </t>
  </si>
  <si>
    <t xml:space="preserve"> NEW HOUSING UNITS AUTHORIZED FOR CONSTRUCTION:  TOTAL HOUSING UNITS 2009 - 2000</t>
  </si>
  <si>
    <t>2009 - 2000</t>
  </si>
  <si>
    <t>2009 - 2005</t>
  </si>
  <si>
    <t>2004 - 2000</t>
  </si>
  <si>
    <t>2009</t>
  </si>
  <si>
    <t>2008</t>
  </si>
  <si>
    <t>2005</t>
  </si>
  <si>
    <t>2003</t>
  </si>
  <si>
    <t>Table 2B.2  MARYLAND COUNTY GROUPS AND STATE PLANNING REGIONS</t>
  </si>
  <si>
    <t>NEW HOUSING UNITS AUTHORIZED FOR CONSTRUCTION: SINGLE FAMILY HOUSING UNITS  2009 - 2000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</si>
  <si>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</si>
  <si>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</si>
  <si>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</si>
  <si>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</si>
  <si>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</si>
  <si>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</si>
  <si>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</si>
  <si>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</si>
  <si>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</si>
  <si>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</si>
  <si>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</si>
  <si>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</si>
  <si>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</si>
  <si>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</si>
  <si>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</si>
  <si>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</si>
  <si>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</si>
  <si>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</si>
  <si>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</si>
  <si>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</si>
  <si>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</si>
  <si>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</si>
  <si>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</si>
  <si>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</si>
  <si>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</si>
  <si>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</si>
  <si>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</si>
  <si>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</si>
  <si>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</si>
  <si>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</si>
  <si>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 xml:space="preserve">Table 2B.3  MARYLAND COUNTY GROUPS AND STATE PLANNING REGIONS </t>
  </si>
  <si>
    <t>NEW HOUSING UNITS AUTHORIZED FOR CONSTRUCTION:  MULTI  FAMILY HOUSING UNITS 2009 - 2000</t>
  </si>
  <si>
    <t>2004</t>
  </si>
  <si>
    <t xml:space="preserve">Table 2C.1  MARYLAND COUNTY GROUP AND STATE PLANNING REGION </t>
  </si>
  <si>
    <t>NEW HOUSING UNITS AUTHORIZED FOR CONSTRUCTION:  TOTAL HOUSING UNITS  1999 - 1990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</si>
  <si>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</si>
  <si>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</si>
  <si>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</si>
  <si>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</si>
  <si>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</si>
  <si>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</si>
  <si>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</si>
  <si>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</si>
  <si>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 xml:space="preserve">     EXURBAN</t>
  </si>
  <si>
    <t xml:space="preserve">Table 2C.2  MARYLAND COUNTY GROUPS AND STATE PLANNNING REGIONS </t>
  </si>
  <si>
    <t>NEW HOUSING UNITS AUTHORIZED FOR CONSTRUCTION: SINGLE FAMILY HOUSING UNITS 1999 - 1990</t>
  </si>
  <si>
    <t xml:space="preserve">Table 2C.3  MARYLAND COUNTY GROUPS AND STATE PLANNING REGIONS </t>
  </si>
  <si>
    <t xml:space="preserve"> NEW HOUSING UNITS AUTHORIZED FOR CONSTRUCTION:  MULTI  FAMILY UNITS  1999 - 1990</t>
  </si>
  <si>
    <t xml:space="preserve">Table 2A.3  MARYLAND COUNTY GROUPS AND STATE PLANNING REGIONS </t>
  </si>
  <si>
    <t>Table 1C.  MARYLAND COUNTY GROUPS NEW HOUSING UNITS AUTHORIZED FOR CONSTRUCTION BY BUILDING PERMITS:  2021</t>
  </si>
  <si>
    <t xml:space="preserve">Comparison Table </t>
  </si>
  <si>
    <t>AREA</t>
  </si>
  <si>
    <t>Total Housing Units</t>
  </si>
  <si>
    <t>Single Family Housing Units</t>
  </si>
  <si>
    <t>Percent Single Family</t>
  </si>
  <si>
    <t>Change</t>
  </si>
  <si>
    <t>County Rank</t>
  </si>
  <si>
    <t>State Percent</t>
  </si>
  <si>
    <t>Net</t>
  </si>
  <si>
    <t>Percent</t>
  </si>
  <si>
    <t>Value Change</t>
  </si>
  <si>
    <t xml:space="preserve">   INNER SUBURBAN COUNTIES</t>
  </si>
  <si>
    <t xml:space="preserve">   OUTER SUBURBAN COUNTIES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</si>
  <si>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</si>
  <si>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</si>
  <si>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</si>
  <si>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</si>
  <si>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</si>
  <si>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</si>
  <si>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Montgomery</t>
  </si>
  <si>
    <t>Prince George's</t>
  </si>
  <si>
    <t>Calvert County</t>
  </si>
  <si>
    <t>Charles</t>
  </si>
  <si>
    <t>St. Mary's</t>
  </si>
  <si>
    <t>Allegany</t>
  </si>
  <si>
    <t xml:space="preserve">Garrett 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</si>
  <si>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</si>
  <si>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</si>
  <si>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</si>
  <si>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</si>
  <si>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</si>
  <si>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</si>
  <si>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</si>
  <si>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</si>
  <si>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</si>
  <si>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 xml:space="preserve">County Group, Region, and State Comparison Table </t>
  </si>
  <si>
    <t>Table 3A.   MARYLAND COUNTY GROUP AND STATE PLANNING REGION NEW HOUSING UNITS AUTHORIZED FOR CONSTRUCTION :  2021 AND 2020</t>
  </si>
  <si>
    <t>Table 3B.   MARYLAND COUNTY GROUP AND STATE PLANNING REGION NEW HOUSING UNITS AUTHORIZED FOR CONSTRUCTION :  2021 AND 2019</t>
  </si>
  <si>
    <t>Table 3C   MARYLAND NEW HOUSING UNITS AUTHORIZED FOR CONSTRUCTION :  2021 AND 2018</t>
  </si>
  <si>
    <t>Table 3D.   MARYLAND NEW HOUSING UNITS AUTHORIZED FOR CONSTRUCTION :  2021 AND 2017</t>
  </si>
  <si>
    <t>2014 -2010</t>
  </si>
  <si>
    <t>2019-2015</t>
  </si>
  <si>
    <t>2019-2010</t>
  </si>
  <si>
    <t>2021-2020</t>
  </si>
  <si>
    <t>2021 - 2020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</si>
</sst>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9"/>
      <name val="Cambria"/>
      <family val="1"/>
      <scheme val="major"/>
    </font>
    <font>
      <b/>
      <i/>
      <sz val="1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i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160">
    <border>
      <left/>
      <right/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77">
    <xf numFmtId="0" fontId="0" fillId="0" borderId="0" xfId="0"/>
    <xf numFmtId="0" fontId="3" fillId="0" borderId="0" xfId="0" applyFont="1"/>
    <xf numFmtId="0" fontId="3" fillId="0" borderId="0" xfId="0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41" fontId="3" fillId="0" borderId="0" xfId="0" applyNumberFormat="1" applyFont="1" applyBorder="1"/>
    <xf numFmtId="0" fontId="6" fillId="0" borderId="17" xfId="0" applyFont="1" applyBorder="1"/>
    <xf numFmtId="0" fontId="3" fillId="0" borderId="17" xfId="0" applyFont="1" applyBorder="1"/>
    <xf numFmtId="41" fontId="3" fillId="0" borderId="2" xfId="0" applyNumberFormat="1" applyFont="1" applyBorder="1"/>
    <xf numFmtId="0" fontId="6" fillId="0" borderId="2" xfId="0" applyFont="1" applyBorder="1"/>
    <xf numFmtId="41" fontId="6" fillId="0" borderId="18" xfId="0" applyNumberFormat="1" applyFont="1" applyBorder="1"/>
    <xf numFmtId="41" fontId="6" fillId="0" borderId="2" xfId="0" applyNumberFormat="1" applyFont="1" applyBorder="1"/>
    <xf numFmtId="41" fontId="3" fillId="0" borderId="18" xfId="0" applyNumberFormat="1" applyFont="1" applyBorder="1"/>
    <xf numFmtId="41" fontId="6" fillId="0" borderId="6" xfId="0" applyNumberFormat="1" applyFont="1" applyBorder="1"/>
    <xf numFmtId="41" fontId="5" fillId="0" borderId="0" xfId="0" applyNumberFormat="1" applyFont="1"/>
    <xf numFmtId="164" fontId="6" fillId="0" borderId="2" xfId="1" applyNumberFormat="1" applyFont="1" applyBorder="1"/>
    <xf numFmtId="164" fontId="3" fillId="0" borderId="2" xfId="1" applyNumberFormat="1" applyFont="1" applyBorder="1"/>
    <xf numFmtId="164" fontId="6" fillId="0" borderId="0" xfId="1" applyNumberFormat="1" applyFont="1"/>
    <xf numFmtId="164" fontId="7" fillId="0" borderId="0" xfId="1" applyNumberFormat="1" applyFont="1"/>
    <xf numFmtId="165" fontId="6" fillId="0" borderId="0" xfId="4" applyNumberFormat="1" applyFont="1"/>
    <xf numFmtId="41" fontId="4" fillId="0" borderId="0" xfId="0" applyNumberFormat="1" applyFont="1" applyBorder="1"/>
    <xf numFmtId="41" fontId="6" fillId="0" borderId="0" xfId="0" applyNumberFormat="1" applyFont="1"/>
    <xf numFmtId="10" fontId="7" fillId="0" borderId="0" xfId="0" applyNumberFormat="1" applyFont="1"/>
    <xf numFmtId="165" fontId="7" fillId="0" borderId="0" xfId="4" applyNumberFormat="1" applyFont="1" applyAlignment="1">
      <alignment horizontal="center"/>
    </xf>
    <xf numFmtId="42" fontId="7" fillId="0" borderId="0" xfId="0" applyNumberFormat="1" applyFont="1" applyAlignment="1">
      <alignment horizontal="center"/>
    </xf>
    <xf numFmtId="42" fontId="6" fillId="0" borderId="0" xfId="0" applyNumberFormat="1" applyFont="1"/>
    <xf numFmtId="165" fontId="5" fillId="0" borderId="0" xfId="4" applyNumberFormat="1" applyFont="1" applyBorder="1" applyAlignment="1">
      <alignment vertical="center"/>
    </xf>
    <xf numFmtId="164" fontId="6" fillId="0" borderId="0" xfId="1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4" fontId="7" fillId="0" borderId="0" xfId="1" applyNumberFormat="1" applyFont="1" applyBorder="1"/>
    <xf numFmtId="41" fontId="3" fillId="0" borderId="0" xfId="0" applyNumberFormat="1" applyFont="1"/>
    <xf numFmtId="165" fontId="7" fillId="0" borderId="2" xfId="4" applyNumberFormat="1" applyFont="1" applyBorder="1" applyAlignment="1">
      <alignment horizontal="center"/>
    </xf>
    <xf numFmtId="164" fontId="3" fillId="0" borderId="9" xfId="1" applyNumberFormat="1" applyFont="1" applyBorder="1"/>
    <xf numFmtId="0" fontId="3" fillId="0" borderId="3" xfId="0" applyNumberFormat="1" applyFont="1" applyBorder="1" applyAlignment="1">
      <alignment horizontal="center"/>
    </xf>
    <xf numFmtId="165" fontId="5" fillId="0" borderId="2" xfId="4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164" fontId="3" fillId="0" borderId="20" xfId="1" applyNumberFormat="1" applyFont="1" applyBorder="1"/>
    <xf numFmtId="165" fontId="5" fillId="0" borderId="2" xfId="4" applyNumberFormat="1" applyFont="1" applyBorder="1"/>
    <xf numFmtId="164" fontId="3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5" fontId="7" fillId="0" borderId="2" xfId="4" applyNumberFormat="1" applyFont="1" applyBorder="1"/>
    <xf numFmtId="0" fontId="6" fillId="0" borderId="2" xfId="0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/>
    </xf>
    <xf numFmtId="42" fontId="6" fillId="0" borderId="18" xfId="0" applyNumberFormat="1" applyFont="1" applyBorder="1"/>
    <xf numFmtId="41" fontId="7" fillId="0" borderId="0" xfId="0" applyNumberFormat="1" applyFont="1"/>
    <xf numFmtId="41" fontId="6" fillId="0" borderId="2" xfId="0" applyNumberFormat="1" applyFont="1" applyBorder="1" applyAlignment="1">
      <alignment horizontal="center"/>
    </xf>
    <xf numFmtId="41" fontId="7" fillId="0" borderId="18" xfId="0" applyNumberFormat="1" applyFont="1" applyBorder="1"/>
    <xf numFmtId="164" fontId="5" fillId="0" borderId="0" xfId="1" applyNumberFormat="1" applyFont="1" applyBorder="1"/>
    <xf numFmtId="10" fontId="5" fillId="0" borderId="2" xfId="4" applyNumberFormat="1" applyFont="1" applyBorder="1" applyAlignment="1">
      <alignment horizontal="center"/>
    </xf>
    <xf numFmtId="10" fontId="7" fillId="0" borderId="2" xfId="4" applyNumberFormat="1" applyFont="1" applyBorder="1" applyAlignment="1">
      <alignment horizontal="center"/>
    </xf>
    <xf numFmtId="166" fontId="3" fillId="0" borderId="0" xfId="5" applyNumberFormat="1" applyFont="1" applyAlignment="1">
      <alignment horizontal="left" indent="1"/>
    </xf>
    <xf numFmtId="166" fontId="3" fillId="0" borderId="17" xfId="5" applyNumberFormat="1" applyFont="1" applyBorder="1"/>
    <xf numFmtId="166" fontId="3" fillId="0" borderId="2" xfId="5" applyNumberFormat="1" applyFont="1" applyBorder="1"/>
    <xf numFmtId="166" fontId="5" fillId="0" borderId="2" xfId="5" applyNumberFormat="1" applyFont="1" applyBorder="1" applyAlignment="1">
      <alignment horizontal="center"/>
    </xf>
    <xf numFmtId="166" fontId="3" fillId="0" borderId="9" xfId="5" applyNumberFormat="1" applyFont="1" applyBorder="1"/>
    <xf numFmtId="166" fontId="3" fillId="0" borderId="3" xfId="5" applyNumberFormat="1" applyFont="1" applyBorder="1" applyAlignment="1">
      <alignment horizontal="center" vertical="center"/>
    </xf>
    <xf numFmtId="166" fontId="3" fillId="0" borderId="0" xfId="5" applyNumberFormat="1" applyFont="1"/>
    <xf numFmtId="164" fontId="6" fillId="0" borderId="20" xfId="1" applyNumberFormat="1" applyFont="1" applyBorder="1"/>
    <xf numFmtId="165" fontId="7" fillId="0" borderId="6" xfId="4" applyNumberFormat="1" applyFont="1" applyBorder="1" applyAlignment="1">
      <alignment horizontal="center"/>
    </xf>
    <xf numFmtId="164" fontId="6" fillId="0" borderId="6" xfId="1" applyNumberFormat="1" applyFont="1" applyBorder="1"/>
    <xf numFmtId="41" fontId="6" fillId="0" borderId="33" xfId="0" applyNumberFormat="1" applyFont="1" applyBorder="1"/>
    <xf numFmtId="41" fontId="3" fillId="0" borderId="33" xfId="0" applyNumberFormat="1" applyFont="1" applyBorder="1"/>
    <xf numFmtId="0" fontId="6" fillId="0" borderId="33" xfId="0" applyFont="1" applyBorder="1"/>
    <xf numFmtId="166" fontId="6" fillId="0" borderId="9" xfId="5" applyNumberFormat="1" applyFont="1" applyBorder="1"/>
    <xf numFmtId="164" fontId="6" fillId="0" borderId="9" xfId="1" applyNumberFormat="1" applyFont="1" applyBorder="1"/>
    <xf numFmtId="41" fontId="6" fillId="0" borderId="2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6" fillId="0" borderId="18" xfId="0" applyFont="1" applyBorder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5" applyNumberFormat="1" applyFont="1"/>
    <xf numFmtId="1" fontId="3" fillId="0" borderId="0" xfId="0" applyNumberFormat="1" applyFont="1" applyBorder="1" applyAlignment="1">
      <alignment horizontal="center"/>
    </xf>
    <xf numFmtId="166" fontId="0" fillId="0" borderId="0" xfId="5" applyNumberFormat="1" applyFont="1"/>
    <xf numFmtId="166" fontId="6" fillId="0" borderId="0" xfId="5" applyNumberFormat="1" applyFont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166" fontId="7" fillId="0" borderId="2" xfId="5" applyNumberFormat="1" applyFont="1" applyBorder="1" applyAlignment="1">
      <alignment horizontal="center"/>
    </xf>
    <xf numFmtId="9" fontId="7" fillId="0" borderId="2" xfId="4" applyFont="1" applyBorder="1" applyAlignment="1">
      <alignment horizontal="center"/>
    </xf>
    <xf numFmtId="167" fontId="7" fillId="0" borderId="2" xfId="4" applyNumberFormat="1" applyFont="1" applyBorder="1" applyAlignment="1">
      <alignment horizontal="center"/>
    </xf>
    <xf numFmtId="0" fontId="10" fillId="0" borderId="0" xfId="0" applyFont="1"/>
    <xf numFmtId="41" fontId="10" fillId="0" borderId="0" xfId="0" applyNumberFormat="1" applyFont="1"/>
    <xf numFmtId="42" fontId="5" fillId="0" borderId="0" xfId="0" applyNumberFormat="1" applyFont="1" applyBorder="1" applyAlignment="1">
      <alignment horizontal="center"/>
    </xf>
    <xf numFmtId="42" fontId="3" fillId="0" borderId="0" xfId="0" applyNumberFormat="1" applyFont="1" applyBorder="1"/>
    <xf numFmtId="166" fontId="6" fillId="0" borderId="2" xfId="5" applyNumberFormat="1" applyFont="1" applyBorder="1"/>
    <xf numFmtId="42" fontId="6" fillId="0" borderId="9" xfId="0" applyNumberFormat="1" applyFont="1" applyBorder="1"/>
    <xf numFmtId="0" fontId="7" fillId="0" borderId="3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2" xfId="5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5" fontId="3" fillId="0" borderId="0" xfId="4" applyNumberFormat="1" applyFont="1"/>
    <xf numFmtId="1" fontId="5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0" fontId="5" fillId="0" borderId="0" xfId="0" applyNumberFormat="1" applyFont="1" applyBorder="1"/>
    <xf numFmtId="164" fontId="3" fillId="0" borderId="0" xfId="1" applyNumberFormat="1" applyFont="1" applyBorder="1"/>
    <xf numFmtId="41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NumberFormat="1" applyFont="1" applyBorder="1"/>
    <xf numFmtId="165" fontId="3" fillId="0" borderId="0" xfId="4" applyNumberFormat="1" applyFont="1" applyBorder="1" applyAlignment="1">
      <alignment horizontal="center"/>
    </xf>
    <xf numFmtId="165" fontId="5" fillId="0" borderId="0" xfId="4" applyNumberFormat="1" applyFont="1" applyBorder="1" applyAlignment="1">
      <alignment horizontal="center"/>
    </xf>
    <xf numFmtId="165" fontId="5" fillId="0" borderId="0" xfId="4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66" fontId="3" fillId="0" borderId="0" xfId="5" applyNumberFormat="1" applyFont="1" applyBorder="1"/>
    <xf numFmtId="41" fontId="3" fillId="0" borderId="17" xfId="0" applyNumberFormat="1" applyFont="1" applyBorder="1"/>
    <xf numFmtId="0" fontId="3" fillId="0" borderId="2" xfId="2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2" xfId="5" applyNumberFormat="1" applyFont="1" applyBorder="1" applyAlignment="1">
      <alignment horizontal="center"/>
    </xf>
    <xf numFmtId="9" fontId="5" fillId="0" borderId="2" xfId="4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6" fillId="0" borderId="22" xfId="0" applyFont="1" applyBorder="1"/>
    <xf numFmtId="0" fontId="7" fillId="0" borderId="38" xfId="0" applyFont="1" applyBorder="1"/>
    <xf numFmtId="0" fontId="7" fillId="0" borderId="6" xfId="0" applyFont="1" applyBorder="1"/>
    <xf numFmtId="166" fontId="6" fillId="0" borderId="26" xfId="5" applyNumberFormat="1" applyFont="1" applyBorder="1"/>
    <xf numFmtId="164" fontId="7" fillId="0" borderId="6" xfId="1" applyNumberFormat="1" applyFont="1" applyBorder="1" applyAlignment="1">
      <alignment horizontal="center"/>
    </xf>
    <xf numFmtId="41" fontId="6" fillId="0" borderId="7" xfId="0" applyNumberFormat="1" applyFont="1" applyBorder="1"/>
    <xf numFmtId="164" fontId="7" fillId="0" borderId="24" xfId="1" applyNumberFormat="1" applyFont="1" applyBorder="1"/>
    <xf numFmtId="0" fontId="7" fillId="0" borderId="0" xfId="0" applyFont="1" applyBorder="1"/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3" xfId="5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3" fillId="0" borderId="0" xfId="0" applyFont="1"/>
    <xf numFmtId="42" fontId="5" fillId="0" borderId="0" xfId="0" applyNumberFormat="1" applyFont="1" applyBorder="1"/>
    <xf numFmtId="41" fontId="5" fillId="0" borderId="2" xfId="0" applyNumberFormat="1" applyFont="1" applyBorder="1"/>
    <xf numFmtId="166" fontId="5" fillId="0" borderId="2" xfId="5" applyNumberFormat="1" applyFont="1" applyBorder="1"/>
    <xf numFmtId="0" fontId="5" fillId="0" borderId="9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42" fontId="5" fillId="0" borderId="9" xfId="0" applyNumberFormat="1" applyFont="1" applyBorder="1"/>
    <xf numFmtId="41" fontId="7" fillId="0" borderId="6" xfId="0" applyNumberFormat="1" applyFont="1" applyBorder="1"/>
    <xf numFmtId="42" fontId="7" fillId="0" borderId="0" xfId="0" applyNumberFormat="1" applyFont="1"/>
    <xf numFmtId="1" fontId="5" fillId="0" borderId="2" xfId="0" applyNumberFormat="1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6" fontId="5" fillId="0" borderId="3" xfId="5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2" xfId="5" applyNumberFormat="1" applyFont="1" applyBorder="1" applyAlignment="1">
      <alignment horizontal="center"/>
    </xf>
    <xf numFmtId="0" fontId="7" fillId="0" borderId="2" xfId="5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0" xfId="0" applyNumberFormat="1" applyFont="1"/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6" fontId="6" fillId="0" borderId="18" xfId="5" applyNumberFormat="1" applyFont="1" applyBorder="1"/>
    <xf numFmtId="41" fontId="7" fillId="0" borderId="9" xfId="0" applyNumberFormat="1" applyFont="1" applyBorder="1"/>
    <xf numFmtId="41" fontId="6" fillId="0" borderId="9" xfId="0" applyNumberFormat="1" applyFont="1" applyBorder="1"/>
    <xf numFmtId="0" fontId="6" fillId="0" borderId="9" xfId="0" applyFont="1" applyBorder="1"/>
    <xf numFmtId="0" fontId="14" fillId="0" borderId="17" xfId="0" applyFont="1" applyBorder="1"/>
    <xf numFmtId="0" fontId="15" fillId="0" borderId="0" xfId="0" applyFont="1"/>
    <xf numFmtId="41" fontId="4" fillId="0" borderId="0" xfId="0" applyNumberFormat="1" applyFont="1"/>
    <xf numFmtId="41" fontId="3" fillId="0" borderId="17" xfId="0" applyNumberFormat="1" applyFont="1" applyBorder="1" applyAlignment="1">
      <alignment horizontal="left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31" xfId="2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5" fontId="5" fillId="0" borderId="2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6" fontId="6" fillId="0" borderId="0" xfId="5" applyNumberFormat="1" applyFont="1" applyAlignment="1">
      <alignment horizontal="left" indent="1"/>
    </xf>
    <xf numFmtId="166" fontId="3" fillId="0" borderId="18" xfId="5" applyNumberFormat="1" applyFont="1" applyBorder="1"/>
    <xf numFmtId="166" fontId="3" fillId="0" borderId="2" xfId="5" applyNumberFormat="1" applyFont="1" applyBorder="1" applyAlignment="1">
      <alignment horizontal="center"/>
    </xf>
    <xf numFmtId="166" fontId="16" fillId="0" borderId="2" xfId="5" applyNumberFormat="1" applyFont="1" applyBorder="1"/>
    <xf numFmtId="166" fontId="16" fillId="0" borderId="0" xfId="5" applyNumberFormat="1" applyFont="1" applyBorder="1"/>
    <xf numFmtId="41" fontId="3" fillId="0" borderId="60" xfId="0" applyNumberFormat="1" applyFont="1" applyBorder="1"/>
    <xf numFmtId="41" fontId="3" fillId="0" borderId="39" xfId="0" applyNumberFormat="1" applyFont="1" applyBorder="1"/>
    <xf numFmtId="41" fontId="3" fillId="0" borderId="31" xfId="0" applyNumberFormat="1" applyFont="1" applyBorder="1"/>
    <xf numFmtId="165" fontId="5" fillId="0" borderId="31" xfId="4" applyNumberFormat="1" applyFont="1" applyBorder="1" applyAlignment="1">
      <alignment horizontal="center"/>
    </xf>
    <xf numFmtId="164" fontId="3" fillId="0" borderId="31" xfId="1" applyNumberFormat="1" applyFont="1" applyBorder="1"/>
    <xf numFmtId="1" fontId="5" fillId="0" borderId="47" xfId="0" applyNumberFormat="1" applyFont="1" applyBorder="1" applyAlignment="1">
      <alignment horizontal="center"/>
    </xf>
    <xf numFmtId="41" fontId="5" fillId="0" borderId="31" xfId="0" applyNumberFormat="1" applyFont="1" applyBorder="1"/>
    <xf numFmtId="1" fontId="5" fillId="0" borderId="31" xfId="0" applyNumberFormat="1" applyFont="1" applyBorder="1" applyAlignment="1">
      <alignment horizontal="center"/>
    </xf>
    <xf numFmtId="164" fontId="5" fillId="0" borderId="31" xfId="1" applyNumberFormat="1" applyFont="1" applyBorder="1" applyAlignment="1">
      <alignment horizontal="center"/>
    </xf>
    <xf numFmtId="0" fontId="5" fillId="0" borderId="47" xfId="0" applyNumberFormat="1" applyFont="1" applyBorder="1" applyAlignment="1">
      <alignment horizontal="center"/>
    </xf>
    <xf numFmtId="41" fontId="3" fillId="0" borderId="49" xfId="0" applyNumberFormat="1" applyFont="1" applyBorder="1"/>
    <xf numFmtId="0" fontId="5" fillId="0" borderId="31" xfId="0" applyNumberFormat="1" applyFont="1" applyBorder="1" applyAlignment="1">
      <alignment horizontal="center"/>
    </xf>
    <xf numFmtId="0" fontId="3" fillId="0" borderId="31" xfId="2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4" xfId="0" applyBorder="1"/>
    <xf numFmtId="166" fontId="16" fillId="0" borderId="4" xfId="5" applyNumberFormat="1" applyFont="1" applyBorder="1"/>
    <xf numFmtId="0" fontId="16" fillId="0" borderId="17" xfId="0" applyFont="1" applyBorder="1"/>
    <xf numFmtId="0" fontId="0" fillId="0" borderId="8" xfId="0" applyBorder="1"/>
    <xf numFmtId="0" fontId="0" fillId="0" borderId="33" xfId="0" applyBorder="1"/>
    <xf numFmtId="0" fontId="0" fillId="0" borderId="2" xfId="0" applyBorder="1"/>
    <xf numFmtId="0" fontId="0" fillId="0" borderId="3" xfId="0" applyBorder="1"/>
    <xf numFmtId="166" fontId="3" fillId="0" borderId="33" xfId="5" applyNumberFormat="1" applyFont="1" applyBorder="1"/>
    <xf numFmtId="166" fontId="3" fillId="0" borderId="3" xfId="5" applyNumberFormat="1" applyFont="1" applyBorder="1"/>
    <xf numFmtId="166" fontId="16" fillId="0" borderId="33" xfId="5" applyNumberFormat="1" applyFont="1" applyBorder="1"/>
    <xf numFmtId="164" fontId="16" fillId="0" borderId="2" xfId="1" applyNumberFormat="1" applyFont="1" applyBorder="1"/>
    <xf numFmtId="164" fontId="0" fillId="0" borderId="2" xfId="1" applyNumberFormat="1" applyFont="1" applyBorder="1"/>
    <xf numFmtId="0" fontId="16" fillId="0" borderId="2" xfId="5" applyNumberFormat="1" applyFont="1" applyBorder="1" applyAlignment="1">
      <alignment horizontal="center"/>
    </xf>
    <xf numFmtId="0" fontId="16" fillId="0" borderId="3" xfId="5" applyNumberFormat="1" applyFont="1" applyBorder="1" applyAlignment="1">
      <alignment horizontal="center"/>
    </xf>
    <xf numFmtId="0" fontId="0" fillId="0" borderId="38" xfId="0" applyBorder="1"/>
    <xf numFmtId="0" fontId="0" fillId="0" borderId="6" xfId="0" applyBorder="1"/>
    <xf numFmtId="0" fontId="0" fillId="0" borderId="7" xfId="0" applyBorder="1"/>
    <xf numFmtId="166" fontId="3" fillId="0" borderId="49" xfId="5" applyNumberFormat="1" applyFont="1" applyBorder="1"/>
    <xf numFmtId="0" fontId="0" fillId="0" borderId="18" xfId="0" applyBorder="1"/>
    <xf numFmtId="166" fontId="5" fillId="0" borderId="18" xfId="5" applyNumberFormat="1" applyFont="1" applyBorder="1" applyAlignment="1">
      <alignment horizontal="center"/>
    </xf>
    <xf numFmtId="166" fontId="16" fillId="0" borderId="18" xfId="5" applyNumberFormat="1" applyFont="1" applyBorder="1"/>
    <xf numFmtId="0" fontId="16" fillId="0" borderId="2" xfId="5" applyNumberFormat="1" applyFont="1" applyBorder="1" applyAlignment="1">
      <alignment horizontal="center" vertical="center"/>
    </xf>
    <xf numFmtId="0" fontId="16" fillId="0" borderId="3" xfId="5" applyNumberFormat="1" applyFont="1" applyBorder="1" applyAlignment="1">
      <alignment horizontal="center" vertical="center"/>
    </xf>
    <xf numFmtId="0" fontId="0" fillId="0" borderId="23" xfId="0" applyBorder="1"/>
    <xf numFmtId="0" fontId="3" fillId="0" borderId="61" xfId="0" applyNumberFormat="1" applyFont="1" applyBorder="1" applyAlignment="1">
      <alignment horizontal="center"/>
    </xf>
    <xf numFmtId="166" fontId="3" fillId="0" borderId="63" xfId="5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5" fillId="0" borderId="63" xfId="0" applyNumberFormat="1" applyFont="1" applyBorder="1" applyAlignment="1">
      <alignment horizontal="center"/>
    </xf>
    <xf numFmtId="0" fontId="0" fillId="0" borderId="63" xfId="0" applyBorder="1"/>
    <xf numFmtId="165" fontId="18" fillId="0" borderId="2" xfId="4" applyNumberFormat="1" applyFont="1" applyBorder="1"/>
    <xf numFmtId="166" fontId="16" fillId="0" borderId="63" xfId="5" applyNumberFormat="1" applyFont="1" applyBorder="1"/>
    <xf numFmtId="165" fontId="19" fillId="0" borderId="2" xfId="4" applyNumberFormat="1" applyFont="1" applyBorder="1"/>
    <xf numFmtId="0" fontId="16" fillId="0" borderId="63" xfId="5" applyNumberFormat="1" applyFont="1" applyBorder="1" applyAlignment="1">
      <alignment horizontal="center" vertical="center"/>
    </xf>
    <xf numFmtId="0" fontId="0" fillId="0" borderId="64" xfId="0" applyBorder="1"/>
    <xf numFmtId="41" fontId="3" fillId="0" borderId="50" xfId="0" applyNumberFormat="1" applyFont="1" applyBorder="1"/>
    <xf numFmtId="164" fontId="3" fillId="0" borderId="58" xfId="1" applyNumberFormat="1" applyFont="1" applyBorder="1"/>
    <xf numFmtId="164" fontId="3" fillId="0" borderId="4" xfId="1" applyNumberFormat="1" applyFont="1" applyBorder="1"/>
    <xf numFmtId="0" fontId="3" fillId="0" borderId="9" xfId="0" applyNumberFormat="1" applyFont="1" applyBorder="1" applyAlignment="1">
      <alignment horizontal="center"/>
    </xf>
    <xf numFmtId="166" fontId="3" fillId="0" borderId="9" xfId="5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41" fontId="6" fillId="0" borderId="66" xfId="0" applyNumberFormat="1" applyFont="1" applyBorder="1"/>
    <xf numFmtId="41" fontId="3" fillId="0" borderId="73" xfId="0" applyNumberFormat="1" applyFont="1" applyBorder="1"/>
    <xf numFmtId="41" fontId="6" fillId="0" borderId="73" xfId="0" applyNumberFormat="1" applyFont="1" applyBorder="1"/>
    <xf numFmtId="41" fontId="6" fillId="0" borderId="74" xfId="0" applyNumberFormat="1" applyFont="1" applyBorder="1"/>
    <xf numFmtId="0" fontId="6" fillId="0" borderId="73" xfId="0" applyFont="1" applyBorder="1"/>
    <xf numFmtId="0" fontId="5" fillId="0" borderId="0" xfId="5" applyNumberFormat="1" applyFont="1" applyBorder="1" applyAlignment="1">
      <alignment horizontal="center"/>
    </xf>
    <xf numFmtId="41" fontId="3" fillId="0" borderId="33" xfId="0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63" xfId="5" applyNumberFormat="1" applyFont="1" applyBorder="1"/>
    <xf numFmtId="166" fontId="3" fillId="0" borderId="4" xfId="5" applyNumberFormat="1" applyFont="1" applyBorder="1"/>
    <xf numFmtId="165" fontId="5" fillId="0" borderId="2" xfId="4" applyNumberFormat="1" applyFont="1" applyBorder="1" applyAlignment="1">
      <alignment horizontal="center" vertical="center"/>
    </xf>
    <xf numFmtId="41" fontId="3" fillId="0" borderId="18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41" fontId="5" fillId="0" borderId="17" xfId="0" applyNumberFormat="1" applyFont="1" applyBorder="1"/>
    <xf numFmtId="41" fontId="7" fillId="0" borderId="17" xfId="0" applyNumberFormat="1" applyFont="1" applyBorder="1"/>
    <xf numFmtId="41" fontId="0" fillId="0" borderId="0" xfId="0" applyNumberFormat="1"/>
    <xf numFmtId="41" fontId="17" fillId="0" borderId="17" xfId="0" applyNumberFormat="1" applyFont="1" applyBorder="1"/>
    <xf numFmtId="41" fontId="16" fillId="0" borderId="17" xfId="0" applyNumberFormat="1" applyFont="1" applyBorder="1"/>
    <xf numFmtId="164" fontId="0" fillId="0" borderId="0" xfId="1" applyNumberFormat="1" applyFont="1"/>
    <xf numFmtId="0" fontId="7" fillId="0" borderId="3" xfId="5" applyNumberFormat="1" applyFont="1" applyBorder="1" applyAlignment="1">
      <alignment horizontal="center"/>
    </xf>
    <xf numFmtId="0" fontId="0" fillId="0" borderId="33" xfId="0" applyFont="1" applyBorder="1"/>
    <xf numFmtId="165" fontId="7" fillId="0" borderId="2" xfId="4" applyNumberFormat="1" applyFont="1" applyBorder="1" applyAlignment="1">
      <alignment horizontal="center" vertical="center" wrapText="1"/>
    </xf>
    <xf numFmtId="165" fontId="7" fillId="0" borderId="2" xfId="4" applyNumberFormat="1" applyFont="1" applyBorder="1" applyAlignment="1">
      <alignment horizontal="center" vertical="center"/>
    </xf>
    <xf numFmtId="41" fontId="6" fillId="0" borderId="3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65" fontId="21" fillId="0" borderId="2" xfId="4" applyNumberFormat="1" applyFont="1" applyBorder="1" applyAlignment="1">
      <alignment horizontal="center" vertical="center" wrapText="1"/>
    </xf>
    <xf numFmtId="0" fontId="0" fillId="0" borderId="0" xfId="0" applyFont="1"/>
    <xf numFmtId="164" fontId="3" fillId="0" borderId="31" xfId="1" applyNumberFormat="1" applyFont="1" applyBorder="1" applyAlignment="1">
      <alignment horizontal="center" vertical="center"/>
    </xf>
    <xf numFmtId="165" fontId="8" fillId="0" borderId="31" xfId="4" applyNumberFormat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/>
    </xf>
    <xf numFmtId="42" fontId="7" fillId="0" borderId="2" xfId="0" applyNumberFormat="1" applyFont="1" applyBorder="1"/>
    <xf numFmtId="166" fontId="6" fillId="0" borderId="23" xfId="5" applyNumberFormat="1" applyFont="1" applyBorder="1"/>
    <xf numFmtId="0" fontId="22" fillId="0" borderId="0" xfId="0" applyFont="1"/>
    <xf numFmtId="0" fontId="23" fillId="0" borderId="0" xfId="0" applyFont="1"/>
    <xf numFmtId="41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41" fontId="24" fillId="0" borderId="0" xfId="0" applyNumberFormat="1" applyFont="1"/>
    <xf numFmtId="0" fontId="24" fillId="0" borderId="0" xfId="0" applyFont="1"/>
    <xf numFmtId="165" fontId="2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5" fillId="0" borderId="0" xfId="0" applyNumberFormat="1" applyFont="1"/>
    <xf numFmtId="164" fontId="24" fillId="0" borderId="0" xfId="1" applyNumberFormat="1" applyFont="1"/>
    <xf numFmtId="43" fontId="24" fillId="0" borderId="0" xfId="5" applyFont="1"/>
    <xf numFmtId="41" fontId="25" fillId="0" borderId="0" xfId="0" applyNumberFormat="1" applyFont="1"/>
    <xf numFmtId="42" fontId="22" fillId="0" borderId="0" xfId="0" applyNumberFormat="1" applyFont="1"/>
    <xf numFmtId="165" fontId="24" fillId="0" borderId="0" xfId="4" applyNumberFormat="1" applyFont="1"/>
    <xf numFmtId="0" fontId="27" fillId="0" borderId="0" xfId="0" applyFont="1"/>
    <xf numFmtId="165" fontId="28" fillId="0" borderId="0" xfId="0" applyNumberFormat="1" applyFont="1" applyAlignment="1">
      <alignment horizontal="center"/>
    </xf>
    <xf numFmtId="165" fontId="28" fillId="0" borderId="0" xfId="0" applyNumberFormat="1" applyFont="1"/>
    <xf numFmtId="41" fontId="28" fillId="0" borderId="0" xfId="0" applyNumberFormat="1" applyFont="1"/>
    <xf numFmtId="41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165" fontId="28" fillId="0" borderId="2" xfId="0" applyNumberFormat="1" applyFont="1" applyBorder="1"/>
    <xf numFmtId="0" fontId="28" fillId="0" borderId="2" xfId="0" applyFont="1" applyBorder="1"/>
    <xf numFmtId="165" fontId="28" fillId="0" borderId="13" xfId="0" applyNumberFormat="1" applyFont="1" applyBorder="1"/>
    <xf numFmtId="164" fontId="24" fillId="0" borderId="13" xfId="1" applyNumberFormat="1" applyFont="1" applyBorder="1"/>
    <xf numFmtId="0" fontId="24" fillId="0" borderId="13" xfId="0" applyFont="1" applyBorder="1" applyAlignment="1">
      <alignment horizontal="center"/>
    </xf>
    <xf numFmtId="41" fontId="29" fillId="0" borderId="2" xfId="0" applyNumberFormat="1" applyFont="1" applyBorder="1"/>
    <xf numFmtId="0" fontId="29" fillId="0" borderId="2" xfId="0" applyFont="1" applyBorder="1" applyAlignment="1">
      <alignment horizontal="center"/>
    </xf>
    <xf numFmtId="165" fontId="29" fillId="0" borderId="2" xfId="4" applyNumberFormat="1" applyFont="1" applyBorder="1"/>
    <xf numFmtId="0" fontId="24" fillId="0" borderId="75" xfId="0" applyFont="1" applyBorder="1" applyAlignment="1">
      <alignment horizontal="center"/>
    </xf>
    <xf numFmtId="41" fontId="28" fillId="0" borderId="2" xfId="0" applyNumberFormat="1" applyFont="1" applyBorder="1"/>
    <xf numFmtId="164" fontId="24" fillId="0" borderId="9" xfId="1" applyNumberFormat="1" applyFont="1" applyBorder="1"/>
    <xf numFmtId="0" fontId="24" fillId="0" borderId="49" xfId="0" applyFont="1" applyBorder="1" applyAlignment="1">
      <alignment horizontal="center"/>
    </xf>
    <xf numFmtId="0" fontId="24" fillId="0" borderId="31" xfId="0" applyFont="1" applyBorder="1"/>
    <xf numFmtId="164" fontId="24" fillId="0" borderId="31" xfId="1" applyNumberFormat="1" applyFont="1" applyBorder="1"/>
    <xf numFmtId="41" fontId="24" fillId="0" borderId="31" xfId="0" applyNumberFormat="1" applyFont="1" applyBorder="1"/>
    <xf numFmtId="42" fontId="24" fillId="0" borderId="31" xfId="0" applyNumberFormat="1" applyFont="1" applyBorder="1"/>
    <xf numFmtId="0" fontId="28" fillId="0" borderId="0" xfId="0" applyFont="1"/>
    <xf numFmtId="41" fontId="30" fillId="0" borderId="2" xfId="0" applyNumberFormat="1" applyFont="1" applyBorder="1"/>
    <xf numFmtId="41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5" fontId="30" fillId="0" borderId="2" xfId="4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165" fontId="30" fillId="0" borderId="2" xfId="4" applyNumberFormat="1" applyFont="1" applyBorder="1"/>
    <xf numFmtId="164" fontId="30" fillId="0" borderId="2" xfId="1" applyNumberFormat="1" applyFont="1" applyBorder="1"/>
    <xf numFmtId="41" fontId="24" fillId="0" borderId="18" xfId="0" applyNumberFormat="1" applyFont="1" applyBorder="1"/>
    <xf numFmtId="41" fontId="24" fillId="0" borderId="2" xfId="0" applyNumberFormat="1" applyFont="1" applyBorder="1"/>
    <xf numFmtId="164" fontId="24" fillId="0" borderId="2" xfId="1" applyNumberFormat="1" applyFont="1" applyBorder="1"/>
    <xf numFmtId="0" fontId="28" fillId="0" borderId="75" xfId="4" applyNumberFormat="1" applyFont="1" applyBorder="1" applyAlignment="1">
      <alignment horizontal="center"/>
    </xf>
    <xf numFmtId="165" fontId="28" fillId="0" borderId="2" xfId="4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65" fontId="28" fillId="0" borderId="2" xfId="4" applyNumberFormat="1" applyFont="1" applyBorder="1"/>
    <xf numFmtId="0" fontId="30" fillId="0" borderId="0" xfId="0" applyFont="1"/>
    <xf numFmtId="0" fontId="26" fillId="0" borderId="0" xfId="0" applyFont="1"/>
    <xf numFmtId="0" fontId="29" fillId="0" borderId="2" xfId="0" applyFont="1" applyBorder="1" applyAlignment="1">
      <alignment horizontal="center" vertical="center"/>
    </xf>
    <xf numFmtId="164" fontId="29" fillId="0" borderId="2" xfId="1" applyNumberFormat="1" applyFont="1" applyBorder="1"/>
    <xf numFmtId="164" fontId="29" fillId="0" borderId="9" xfId="1" applyNumberFormat="1" applyFont="1" applyBorder="1"/>
    <xf numFmtId="0" fontId="24" fillId="0" borderId="18" xfId="0" applyFont="1" applyBorder="1" applyAlignment="1">
      <alignment horizontal="center"/>
    </xf>
    <xf numFmtId="41" fontId="28" fillId="0" borderId="6" xfId="0" applyNumberFormat="1" applyFont="1" applyBorder="1"/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41" fontId="24" fillId="0" borderId="66" xfId="0" applyNumberFormat="1" applyFont="1" applyBorder="1"/>
    <xf numFmtId="165" fontId="28" fillId="0" borderId="6" xfId="0" applyNumberFormat="1" applyFont="1" applyBorder="1"/>
    <xf numFmtId="0" fontId="28" fillId="0" borderId="6" xfId="0" applyFont="1" applyBorder="1"/>
    <xf numFmtId="164" fontId="24" fillId="0" borderId="6" xfId="1" applyNumberFormat="1" applyFont="1" applyBorder="1"/>
    <xf numFmtId="0" fontId="24" fillId="0" borderId="6" xfId="0" applyFont="1" applyBorder="1"/>
    <xf numFmtId="41" fontId="28" fillId="0" borderId="26" xfId="0" applyNumberFormat="1" applyFont="1" applyBorder="1"/>
    <xf numFmtId="41" fontId="29" fillId="0" borderId="6" xfId="0" applyNumberFormat="1" applyFont="1" applyBorder="1"/>
    <xf numFmtId="0" fontId="29" fillId="0" borderId="6" xfId="0" applyFont="1" applyBorder="1" applyAlignment="1">
      <alignment horizontal="center"/>
    </xf>
    <xf numFmtId="165" fontId="29" fillId="0" borderId="6" xfId="4" applyNumberFormat="1" applyFont="1" applyBorder="1"/>
    <xf numFmtId="41" fontId="28" fillId="0" borderId="101" xfId="0" applyNumberFormat="1" applyFont="1" applyBorder="1"/>
    <xf numFmtId="164" fontId="24" fillId="0" borderId="66" xfId="1" applyNumberFormat="1" applyFont="1" applyBorder="1"/>
    <xf numFmtId="0" fontId="24" fillId="0" borderId="23" xfId="0" applyFont="1" applyBorder="1" applyAlignment="1">
      <alignment horizontal="center"/>
    </xf>
    <xf numFmtId="41" fontId="24" fillId="0" borderId="6" xfId="0" applyNumberFormat="1" applyFont="1" applyBorder="1"/>
    <xf numFmtId="42" fontId="24" fillId="0" borderId="6" xfId="0" applyNumberFormat="1" applyFont="1" applyBorder="1"/>
    <xf numFmtId="42" fontId="24" fillId="0" borderId="0" xfId="0" applyNumberFormat="1" applyFont="1"/>
    <xf numFmtId="164" fontId="25" fillId="0" borderId="0" xfId="1" applyNumberFormat="1" applyFont="1"/>
    <xf numFmtId="164" fontId="26" fillId="0" borderId="0" xfId="1" applyNumberFormat="1" applyFont="1"/>
    <xf numFmtId="164" fontId="28" fillId="0" borderId="0" xfId="1" applyNumberFormat="1" applyFont="1"/>
    <xf numFmtId="164" fontId="28" fillId="0" borderId="13" xfId="1" applyNumberFormat="1" applyFont="1" applyBorder="1"/>
    <xf numFmtId="164" fontId="28" fillId="0" borderId="6" xfId="1" applyNumberFormat="1" applyFont="1" applyBorder="1"/>
    <xf numFmtId="164" fontId="22" fillId="0" borderId="0" xfId="1" applyNumberFormat="1" applyFont="1"/>
    <xf numFmtId="164" fontId="23" fillId="0" borderId="0" xfId="1" applyNumberFormat="1" applyFont="1"/>
    <xf numFmtId="164" fontId="24" fillId="0" borderId="0" xfId="1" applyNumberFormat="1" applyFont="1" applyAlignment="1">
      <alignment horizontal="center"/>
    </xf>
    <xf numFmtId="41" fontId="24" fillId="0" borderId="43" xfId="0" applyNumberFormat="1" applyFont="1" applyBorder="1"/>
    <xf numFmtId="41" fontId="24" fillId="0" borderId="9" xfId="0" applyNumberFormat="1" applyFont="1" applyBorder="1"/>
    <xf numFmtId="164" fontId="24" fillId="0" borderId="58" xfId="1" applyNumberFormat="1" applyFont="1" applyBorder="1" applyAlignment="1">
      <alignment horizontal="center"/>
    </xf>
    <xf numFmtId="164" fontId="24" fillId="0" borderId="4" xfId="1" applyNumberFormat="1" applyFont="1" applyBorder="1"/>
    <xf numFmtId="164" fontId="24" fillId="0" borderId="4" xfId="1" applyNumberFormat="1" applyFont="1" applyBorder="1" applyAlignment="1">
      <alignment horizontal="center"/>
    </xf>
    <xf numFmtId="164" fontId="24" fillId="0" borderId="103" xfId="1" applyNumberFormat="1" applyFont="1" applyBorder="1" applyAlignment="1">
      <alignment horizontal="center"/>
    </xf>
    <xf numFmtId="164" fontId="24" fillId="0" borderId="2" xfId="1" applyNumberFormat="1" applyFont="1" applyBorder="1" applyAlignment="1">
      <alignment horizontal="center"/>
    </xf>
    <xf numFmtId="165" fontId="30" fillId="0" borderId="9" xfId="4" applyNumberFormat="1" applyFont="1" applyBorder="1"/>
    <xf numFmtId="165" fontId="30" fillId="0" borderId="75" xfId="4" applyNumberFormat="1" applyFont="1" applyBorder="1" applyAlignment="1">
      <alignment horizontal="center"/>
    </xf>
    <xf numFmtId="0" fontId="24" fillId="0" borderId="17" xfId="0" applyFont="1" applyBorder="1"/>
    <xf numFmtId="0" fontId="30" fillId="0" borderId="17" xfId="0" applyFont="1" applyBorder="1"/>
    <xf numFmtId="41" fontId="24" fillId="0" borderId="17" xfId="0" applyNumberFormat="1" applyFont="1" applyBorder="1"/>
    <xf numFmtId="0" fontId="24" fillId="0" borderId="22" xfId="0" applyFont="1" applyBorder="1"/>
    <xf numFmtId="41" fontId="24" fillId="0" borderId="26" xfId="0" applyNumberFormat="1" applyFont="1" applyBorder="1"/>
    <xf numFmtId="41" fontId="24" fillId="0" borderId="105" xfId="0" applyNumberFormat="1" applyFont="1" applyBorder="1"/>
    <xf numFmtId="0" fontId="24" fillId="0" borderId="3" xfId="0" applyFont="1" applyBorder="1" applyAlignment="1">
      <alignment horizontal="center"/>
    </xf>
    <xf numFmtId="41" fontId="30" fillId="0" borderId="33" xfId="0" applyNumberFormat="1" applyFont="1" applyBorder="1"/>
    <xf numFmtId="0" fontId="30" fillId="0" borderId="3" xfId="0" applyFont="1" applyBorder="1" applyAlignment="1">
      <alignment horizontal="center"/>
    </xf>
    <xf numFmtId="41" fontId="24" fillId="0" borderId="33" xfId="0" applyNumberFormat="1" applyFont="1" applyBorder="1"/>
    <xf numFmtId="0" fontId="29" fillId="0" borderId="3" xfId="0" applyFont="1" applyBorder="1" applyAlignment="1">
      <alignment horizontal="center"/>
    </xf>
    <xf numFmtId="41" fontId="28" fillId="0" borderId="38" xfId="0" applyNumberFormat="1" applyFont="1" applyBorder="1"/>
    <xf numFmtId="0" fontId="24" fillId="0" borderId="7" xfId="0" applyFont="1" applyBorder="1" applyAlignment="1">
      <alignment horizontal="center"/>
    </xf>
    <xf numFmtId="0" fontId="24" fillId="0" borderId="12" xfId="0" applyFont="1" applyBorder="1"/>
    <xf numFmtId="0" fontId="24" fillId="0" borderId="66" xfId="0" applyFont="1" applyBorder="1"/>
    <xf numFmtId="0" fontId="24" fillId="0" borderId="49" xfId="0" applyFont="1" applyBorder="1"/>
    <xf numFmtId="41" fontId="30" fillId="0" borderId="18" xfId="0" applyNumberFormat="1" applyFont="1" applyBorder="1"/>
    <xf numFmtId="0" fontId="24" fillId="0" borderId="23" xfId="0" applyFont="1" applyBorder="1"/>
    <xf numFmtId="41" fontId="3" fillId="0" borderId="33" xfId="0" applyNumberFormat="1" applyFont="1" applyBorder="1" applyAlignment="1">
      <alignment horizontal="center" vertical="center"/>
    </xf>
    <xf numFmtId="0" fontId="30" fillId="0" borderId="9" xfId="1" applyNumberFormat="1" applyFont="1" applyBorder="1" applyAlignment="1">
      <alignment horizontal="center"/>
    </xf>
    <xf numFmtId="0" fontId="24" fillId="0" borderId="9" xfId="1" applyNumberFormat="1" applyFont="1" applyBorder="1" applyAlignment="1">
      <alignment horizontal="center"/>
    </xf>
    <xf numFmtId="0" fontId="24" fillId="0" borderId="2" xfId="4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0" fontId="24" fillId="0" borderId="2" xfId="1" applyNumberFormat="1" applyFont="1" applyBorder="1" applyAlignment="1">
      <alignment horizontal="center"/>
    </xf>
    <xf numFmtId="164" fontId="28" fillId="0" borderId="0" xfId="1" applyNumberFormat="1" applyFont="1" applyBorder="1"/>
    <xf numFmtId="41" fontId="30" fillId="0" borderId="0" xfId="0" applyNumberFormat="1" applyFont="1" applyBorder="1"/>
    <xf numFmtId="10" fontId="28" fillId="0" borderId="2" xfId="4" applyNumberFormat="1" applyFont="1" applyBorder="1" applyAlignment="1">
      <alignment horizontal="center" vertical="center"/>
    </xf>
    <xf numFmtId="167" fontId="28" fillId="0" borderId="2" xfId="4" applyNumberFormat="1" applyFont="1" applyBorder="1" applyAlignment="1">
      <alignment horizontal="center" vertical="center"/>
    </xf>
    <xf numFmtId="41" fontId="29" fillId="0" borderId="33" xfId="0" applyNumberFormat="1" applyFont="1" applyBorder="1"/>
    <xf numFmtId="41" fontId="29" fillId="0" borderId="2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41" fontId="29" fillId="0" borderId="0" xfId="0" applyNumberFormat="1" applyFont="1"/>
    <xf numFmtId="164" fontId="29" fillId="0" borderId="0" xfId="1" applyNumberFormat="1" applyFont="1"/>
    <xf numFmtId="164" fontId="29" fillId="0" borderId="2" xfId="1" applyNumberFormat="1" applyFont="1" applyBorder="1" applyAlignment="1">
      <alignment horizontal="center"/>
    </xf>
    <xf numFmtId="41" fontId="29" fillId="0" borderId="18" xfId="0" applyNumberFormat="1" applyFont="1" applyBorder="1"/>
    <xf numFmtId="164" fontId="29" fillId="0" borderId="4" xfId="1" applyNumberFormat="1" applyFont="1" applyBorder="1"/>
    <xf numFmtId="0" fontId="29" fillId="0" borderId="0" xfId="0" applyFont="1"/>
    <xf numFmtId="10" fontId="30" fillId="0" borderId="2" xfId="4" applyNumberFormat="1" applyFont="1" applyBorder="1" applyAlignment="1">
      <alignment horizontal="center" vertical="center"/>
    </xf>
    <xf numFmtId="41" fontId="28" fillId="0" borderId="33" xfId="0" applyNumberFormat="1" applyFont="1" applyBorder="1"/>
    <xf numFmtId="41" fontId="28" fillId="0" borderId="2" xfId="0" applyNumberFormat="1" applyFont="1" applyBorder="1" applyAlignment="1">
      <alignment horizontal="center" vertical="center"/>
    </xf>
    <xf numFmtId="41" fontId="28" fillId="0" borderId="18" xfId="0" applyNumberFormat="1" applyFont="1" applyBorder="1"/>
    <xf numFmtId="165" fontId="28" fillId="0" borderId="75" xfId="4" applyNumberFormat="1" applyFont="1" applyBorder="1" applyAlignment="1">
      <alignment horizontal="center"/>
    </xf>
    <xf numFmtId="165" fontId="28" fillId="0" borderId="9" xfId="4" applyNumberFormat="1" applyFont="1" applyBorder="1"/>
    <xf numFmtId="164" fontId="30" fillId="0" borderId="2" xfId="0" applyNumberFormat="1" applyFont="1" applyBorder="1" applyAlignment="1">
      <alignment horizontal="center" vertical="center"/>
    </xf>
    <xf numFmtId="41" fontId="30" fillId="0" borderId="0" xfId="0" applyNumberFormat="1" applyFont="1"/>
    <xf numFmtId="164" fontId="30" fillId="0" borderId="0" xfId="1" applyNumberFormat="1" applyFont="1"/>
    <xf numFmtId="0" fontId="30" fillId="0" borderId="2" xfId="1" applyNumberFormat="1" applyFont="1" applyBorder="1" applyAlignment="1">
      <alignment horizontal="center"/>
    </xf>
    <xf numFmtId="164" fontId="30" fillId="0" borderId="2" xfId="1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/>
    </xf>
    <xf numFmtId="0" fontId="30" fillId="0" borderId="2" xfId="4" applyNumberFormat="1" applyFont="1" applyBorder="1" applyAlignment="1">
      <alignment horizontal="center"/>
    </xf>
    <xf numFmtId="164" fontId="30" fillId="0" borderId="4" xfId="1" applyNumberFormat="1" applyFont="1" applyBorder="1"/>
    <xf numFmtId="10" fontId="28" fillId="0" borderId="75" xfId="4" applyNumberFormat="1" applyFont="1" applyBorder="1" applyAlignment="1">
      <alignment horizontal="center"/>
    </xf>
    <xf numFmtId="3" fontId="3" fillId="0" borderId="0" xfId="0" applyNumberFormat="1" applyFont="1"/>
    <xf numFmtId="3" fontId="6" fillId="0" borderId="0" xfId="0" applyNumberFormat="1" applyFont="1"/>
    <xf numFmtId="10" fontId="3" fillId="0" borderId="0" xfId="4" applyNumberFormat="1" applyFont="1" applyBorder="1"/>
    <xf numFmtId="0" fontId="6" fillId="0" borderId="106" xfId="0" applyFont="1" applyBorder="1"/>
    <xf numFmtId="3" fontId="3" fillId="0" borderId="106" xfId="0" applyNumberFormat="1" applyFont="1" applyBorder="1"/>
    <xf numFmtId="3" fontId="6" fillId="0" borderId="106" xfId="0" applyNumberFormat="1" applyFont="1" applyBorder="1"/>
    <xf numFmtId="0" fontId="6" fillId="0" borderId="107" xfId="0" applyFont="1" applyBorder="1"/>
    <xf numFmtId="0" fontId="3" fillId="0" borderId="39" xfId="0" applyFont="1" applyBorder="1"/>
    <xf numFmtId="0" fontId="3" fillId="0" borderId="31" xfId="0" applyFont="1" applyBorder="1"/>
    <xf numFmtId="0" fontId="3" fillId="0" borderId="111" xfId="0" applyFont="1" applyBorder="1"/>
    <xf numFmtId="0" fontId="6" fillId="0" borderId="41" xfId="0" applyFont="1" applyBorder="1"/>
    <xf numFmtId="0" fontId="6" fillId="0" borderId="31" xfId="0" applyFont="1" applyBorder="1"/>
    <xf numFmtId="0" fontId="3" fillId="0" borderId="41" xfId="0" applyFont="1" applyBorder="1"/>
    <xf numFmtId="0" fontId="3" fillId="0" borderId="43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33" xfId="0" applyFont="1" applyBorder="1"/>
    <xf numFmtId="0" fontId="6" fillId="0" borderId="112" xfId="0" applyFont="1" applyBorder="1"/>
    <xf numFmtId="0" fontId="3" fillId="0" borderId="75" xfId="0" applyFont="1" applyBorder="1"/>
    <xf numFmtId="0" fontId="3" fillId="0" borderId="112" xfId="0" applyFont="1" applyBorder="1"/>
    <xf numFmtId="0" fontId="3" fillId="0" borderId="20" xfId="0" applyFont="1" applyBorder="1"/>
    <xf numFmtId="41" fontId="3" fillId="0" borderId="33" xfId="0" applyNumberFormat="1" applyFont="1" applyBorder="1" applyAlignment="1">
      <alignment horizontal="left"/>
    </xf>
    <xf numFmtId="41" fontId="3" fillId="0" borderId="0" xfId="0" applyNumberFormat="1" applyFont="1" applyAlignment="1">
      <alignment horizontal="left"/>
    </xf>
    <xf numFmtId="41" fontId="3" fillId="0" borderId="112" xfId="0" applyNumberFormat="1" applyFont="1" applyBorder="1" applyAlignment="1">
      <alignment horizontal="left"/>
    </xf>
    <xf numFmtId="41" fontId="6" fillId="0" borderId="41" xfId="0" applyNumberFormat="1" applyFont="1" applyBorder="1" applyAlignment="1">
      <alignment horizontal="left"/>
    </xf>
    <xf numFmtId="41" fontId="6" fillId="0" borderId="2" xfId="0" applyNumberFormat="1" applyFont="1" applyBorder="1" applyAlignment="1">
      <alignment horizontal="left"/>
    </xf>
    <xf numFmtId="41" fontId="6" fillId="0" borderId="0" xfId="0" applyNumberFormat="1" applyFont="1" applyAlignment="1">
      <alignment horizontal="left"/>
    </xf>
    <xf numFmtId="41" fontId="3" fillId="0" borderId="41" xfId="0" applyNumberFormat="1" applyFont="1" applyBorder="1" applyAlignment="1">
      <alignment horizontal="left"/>
    </xf>
    <xf numFmtId="41" fontId="3" fillId="0" borderId="2" xfId="0" applyNumberFormat="1" applyFont="1" applyBorder="1" applyAlignment="1">
      <alignment horizontal="left"/>
    </xf>
    <xf numFmtId="41" fontId="3" fillId="0" borderId="9" xfId="0" applyNumberFormat="1" applyFont="1" applyBorder="1" applyAlignment="1">
      <alignment horizontal="left"/>
    </xf>
    <xf numFmtId="41" fontId="23" fillId="0" borderId="2" xfId="0" applyNumberFormat="1" applyFont="1" applyBorder="1"/>
    <xf numFmtId="41" fontId="23" fillId="0" borderId="2" xfId="0" applyNumberFormat="1" applyFont="1" applyBorder="1" applyAlignment="1">
      <alignment horizontal="center"/>
    </xf>
    <xf numFmtId="41" fontId="23" fillId="0" borderId="33" xfId="0" applyNumberFormat="1" applyFont="1" applyBorder="1"/>
    <xf numFmtId="41" fontId="3" fillId="0" borderId="9" xfId="0" applyNumberFormat="1" applyFont="1" applyBorder="1"/>
    <xf numFmtId="41" fontId="3" fillId="0" borderId="2" xfId="4" applyNumberFormat="1" applyFont="1" applyBorder="1"/>
    <xf numFmtId="41" fontId="3" fillId="0" borderId="112" xfId="0" applyNumberFormat="1" applyFont="1" applyBorder="1"/>
    <xf numFmtId="41" fontId="5" fillId="0" borderId="75" xfId="0" applyNumberFormat="1" applyFont="1" applyBorder="1"/>
    <xf numFmtId="41" fontId="5" fillId="0" borderId="112" xfId="0" applyNumberFormat="1" applyFont="1" applyBorder="1"/>
    <xf numFmtId="41" fontId="5" fillId="0" borderId="33" xfId="0" applyNumberFormat="1" applyFont="1" applyBorder="1"/>
    <xf numFmtId="41" fontId="5" fillId="0" borderId="20" xfId="0" applyNumberFormat="1" applyFont="1" applyBorder="1"/>
    <xf numFmtId="0" fontId="5" fillId="0" borderId="0" xfId="0" applyFont="1"/>
    <xf numFmtId="41" fontId="6" fillId="0" borderId="17" xfId="0" applyNumberFormat="1" applyFont="1" applyBorder="1" applyAlignment="1">
      <alignment horizontal="left"/>
    </xf>
    <xf numFmtId="41" fontId="6" fillId="0" borderId="33" xfId="0" applyNumberFormat="1" applyFont="1" applyBorder="1" applyAlignment="1">
      <alignment horizontal="left"/>
    </xf>
    <xf numFmtId="41" fontId="6" fillId="0" borderId="112" xfId="0" applyNumberFormat="1" applyFont="1" applyBorder="1" applyAlignment="1">
      <alignment horizontal="left"/>
    </xf>
    <xf numFmtId="41" fontId="6" fillId="0" borderId="9" xfId="0" applyNumberFormat="1" applyFont="1" applyBorder="1" applyAlignment="1">
      <alignment horizontal="left"/>
    </xf>
    <xf numFmtId="41" fontId="22" fillId="0" borderId="2" xfId="0" applyNumberFormat="1" applyFont="1" applyBorder="1"/>
    <xf numFmtId="41" fontId="22" fillId="0" borderId="33" xfId="0" applyNumberFormat="1" applyFont="1" applyBorder="1"/>
    <xf numFmtId="41" fontId="6" fillId="0" borderId="112" xfId="0" applyNumberFormat="1" applyFont="1" applyBorder="1"/>
    <xf numFmtId="41" fontId="7" fillId="0" borderId="75" xfId="0" applyNumberFormat="1" applyFont="1" applyBorder="1"/>
    <xf numFmtId="41" fontId="7" fillId="0" borderId="2" xfId="0" applyNumberFormat="1" applyFont="1" applyBorder="1"/>
    <xf numFmtId="41" fontId="7" fillId="0" borderId="112" xfId="0" applyNumberFormat="1" applyFont="1" applyBorder="1"/>
    <xf numFmtId="41" fontId="7" fillId="0" borderId="33" xfId="0" applyNumberFormat="1" applyFont="1" applyBorder="1"/>
    <xf numFmtId="41" fontId="7" fillId="0" borderId="20" xfId="0" applyNumberFormat="1" applyFont="1" applyBorder="1"/>
    <xf numFmtId="0" fontId="7" fillId="0" borderId="0" xfId="0" applyFont="1"/>
    <xf numFmtId="41" fontId="6" fillId="0" borderId="75" xfId="0" applyNumberFormat="1" applyFont="1" applyBorder="1"/>
    <xf numFmtId="41" fontId="6" fillId="0" borderId="20" xfId="0" applyNumberFormat="1" applyFont="1" applyBorder="1"/>
    <xf numFmtId="0" fontId="6" fillId="0" borderId="75" xfId="0" applyFont="1" applyBorder="1"/>
    <xf numFmtId="0" fontId="22" fillId="0" borderId="2" xfId="0" applyFont="1" applyBorder="1"/>
    <xf numFmtId="0" fontId="22" fillId="0" borderId="33" xfId="0" applyFont="1" applyBorder="1"/>
    <xf numFmtId="41" fontId="3" fillId="0" borderId="41" xfId="0" applyNumberFormat="1" applyFont="1" applyBorder="1"/>
    <xf numFmtId="41" fontId="6" fillId="0" borderId="41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2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/>
    <xf numFmtId="166" fontId="6" fillId="0" borderId="33" xfId="5" applyNumberFormat="1" applyFont="1" applyBorder="1" applyAlignment="1">
      <alignment horizontal="left"/>
    </xf>
    <xf numFmtId="41" fontId="7" fillId="0" borderId="41" xfId="0" applyNumberFormat="1" applyFont="1" applyBorder="1"/>
    <xf numFmtId="0" fontId="25" fillId="0" borderId="2" xfId="0" applyFont="1" applyBorder="1"/>
    <xf numFmtId="0" fontId="25" fillId="0" borderId="33" xfId="0" applyFont="1" applyBorder="1"/>
    <xf numFmtId="0" fontId="6" fillId="0" borderId="38" xfId="0" applyFont="1" applyBorder="1"/>
    <xf numFmtId="0" fontId="6" fillId="0" borderId="6" xfId="0" applyFont="1" applyBorder="1"/>
    <xf numFmtId="0" fontId="6" fillId="0" borderId="26" xfId="0" applyFont="1" applyBorder="1"/>
    <xf numFmtId="0" fontId="6" fillId="0" borderId="115" xfId="0" applyFont="1" applyBorder="1"/>
    <xf numFmtId="0" fontId="6" fillId="0" borderId="116" xfId="0" applyFont="1" applyBorder="1"/>
    <xf numFmtId="0" fontId="6" fillId="0" borderId="66" xfId="0" applyFont="1" applyBorder="1"/>
    <xf numFmtId="41" fontId="6" fillId="0" borderId="116" xfId="0" applyNumberFormat="1" applyFont="1" applyBorder="1"/>
    <xf numFmtId="41" fontId="22" fillId="0" borderId="6" xfId="0" applyNumberFormat="1" applyFont="1" applyBorder="1"/>
    <xf numFmtId="0" fontId="6" fillId="0" borderId="101" xfId="0" applyFont="1" applyBorder="1"/>
    <xf numFmtId="0" fontId="6" fillId="0" borderId="24" xfId="0" applyFont="1" applyBorder="1"/>
    <xf numFmtId="3" fontId="4" fillId="0" borderId="0" xfId="0" applyNumberFormat="1" applyFont="1"/>
    <xf numFmtId="3" fontId="23" fillId="0" borderId="0" xfId="0" applyNumberFormat="1" applyFont="1"/>
    <xf numFmtId="3" fontId="23" fillId="0" borderId="26" xfId="0" applyNumberFormat="1" applyFont="1" applyBorder="1"/>
    <xf numFmtId="3" fontId="3" fillId="0" borderId="17" xfId="0" applyNumberFormat="1" applyFont="1" applyBorder="1"/>
    <xf numFmtId="3" fontId="3" fillId="0" borderId="33" xfId="0" applyNumberFormat="1" applyFont="1" applyBorder="1"/>
    <xf numFmtId="3" fontId="3" fillId="0" borderId="2" xfId="0" applyNumberFormat="1" applyFont="1" applyBorder="1"/>
    <xf numFmtId="3" fontId="3" fillId="0" borderId="75" xfId="0" applyNumberFormat="1" applyFont="1" applyBorder="1"/>
    <xf numFmtId="0" fontId="23" fillId="0" borderId="17" xfId="0" applyFont="1" applyBorder="1" applyAlignment="1">
      <alignment horizontal="center"/>
    </xf>
    <xf numFmtId="41" fontId="23" fillId="0" borderId="20" xfId="0" applyNumberFormat="1" applyFont="1" applyBorder="1"/>
    <xf numFmtId="0" fontId="23" fillId="0" borderId="17" xfId="0" applyFont="1" applyBorder="1"/>
    <xf numFmtId="41" fontId="3" fillId="0" borderId="33" xfId="0" applyNumberFormat="1" applyFont="1" applyBorder="1" applyAlignment="1">
      <alignment horizontal="center" vertical="center" wrapText="1"/>
    </xf>
    <xf numFmtId="41" fontId="26" fillId="0" borderId="17" xfId="0" applyNumberFormat="1" applyFont="1" applyBorder="1"/>
    <xf numFmtId="41" fontId="25" fillId="0" borderId="17" xfId="0" applyNumberFormat="1" applyFont="1" applyBorder="1"/>
    <xf numFmtId="41" fontId="22" fillId="0" borderId="20" xfId="0" applyNumberFormat="1" applyFont="1" applyBorder="1"/>
    <xf numFmtId="41" fontId="3" fillId="0" borderId="20" xfId="0" applyNumberFormat="1" applyFont="1" applyBorder="1"/>
    <xf numFmtId="41" fontId="23" fillId="0" borderId="17" xfId="0" applyNumberFormat="1" applyFont="1" applyBorder="1"/>
    <xf numFmtId="41" fontId="22" fillId="0" borderId="17" xfId="0" applyNumberFormat="1" applyFont="1" applyBorder="1"/>
    <xf numFmtId="41" fontId="6" fillId="0" borderId="17" xfId="0" applyNumberFormat="1" applyFont="1" applyBorder="1"/>
    <xf numFmtId="3" fontId="6" fillId="0" borderId="2" xfId="0" applyNumberFormat="1" applyFont="1" applyBorder="1"/>
    <xf numFmtId="41" fontId="31" fillId="0" borderId="20" xfId="0" applyNumberFormat="1" applyFont="1" applyBorder="1"/>
    <xf numFmtId="3" fontId="31" fillId="0" borderId="2" xfId="0" applyNumberFormat="1" applyFont="1" applyBorder="1"/>
    <xf numFmtId="3" fontId="31" fillId="0" borderId="22" xfId="0" applyNumberFormat="1" applyFont="1" applyBorder="1"/>
    <xf numFmtId="0" fontId="3" fillId="0" borderId="38" xfId="0" applyFont="1" applyBorder="1"/>
    <xf numFmtId="3" fontId="31" fillId="0" borderId="6" xfId="0" applyNumberFormat="1" applyFont="1" applyBorder="1"/>
    <xf numFmtId="3" fontId="31" fillId="0" borderId="101" xfId="0" applyNumberFormat="1" applyFont="1" applyBorder="1"/>
    <xf numFmtId="3" fontId="6" fillId="0" borderId="6" xfId="0" applyNumberFormat="1" applyFont="1" applyBorder="1"/>
    <xf numFmtId="3" fontId="6" fillId="0" borderId="24" xfId="0" applyNumberFormat="1" applyFont="1" applyBorder="1"/>
    <xf numFmtId="3" fontId="31" fillId="0" borderId="0" xfId="0" applyNumberFormat="1" applyFont="1"/>
    <xf numFmtId="41" fontId="3" fillId="0" borderId="75" xfId="0" applyNumberFormat="1" applyFont="1" applyBorder="1"/>
    <xf numFmtId="41" fontId="32" fillId="0" borderId="20" xfId="0" applyNumberFormat="1" applyFont="1" applyBorder="1"/>
    <xf numFmtId="41" fontId="11" fillId="0" borderId="2" xfId="0" applyNumberFormat="1" applyFont="1" applyBorder="1"/>
    <xf numFmtId="41" fontId="12" fillId="0" borderId="2" xfId="0" applyNumberFormat="1" applyFont="1" applyBorder="1"/>
    <xf numFmtId="0" fontId="7" fillId="0" borderId="2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28" xfId="0" applyFont="1" applyBorder="1"/>
    <xf numFmtId="0" fontId="34" fillId="0" borderId="40" xfId="0" applyFont="1" applyBorder="1"/>
    <xf numFmtId="0" fontId="34" fillId="0" borderId="123" xfId="0" applyFont="1" applyBorder="1"/>
    <xf numFmtId="0" fontId="34" fillId="0" borderId="124" xfId="0" applyFont="1" applyBorder="1"/>
    <xf numFmtId="0" fontId="34" fillId="0" borderId="121" xfId="0" applyFont="1" applyBorder="1"/>
    <xf numFmtId="0" fontId="34" fillId="0" borderId="122" xfId="0" applyFont="1" applyBorder="1"/>
    <xf numFmtId="0" fontId="35" fillId="0" borderId="17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125" xfId="0" applyFont="1" applyBorder="1" applyAlignment="1">
      <alignment horizontal="center"/>
    </xf>
    <xf numFmtId="0" fontId="35" fillId="0" borderId="75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41" xfId="0" applyFont="1" applyBorder="1"/>
    <xf numFmtId="0" fontId="34" fillId="0" borderId="125" xfId="0" applyFont="1" applyBorder="1"/>
    <xf numFmtId="0" fontId="34" fillId="0" borderId="75" xfId="0" applyFont="1" applyBorder="1"/>
    <xf numFmtId="0" fontId="34" fillId="0" borderId="2" xfId="0" applyFont="1" applyBorder="1"/>
    <xf numFmtId="0" fontId="34" fillId="0" borderId="20" xfId="0" applyFont="1" applyBorder="1"/>
    <xf numFmtId="0" fontId="34" fillId="0" borderId="60" xfId="0" applyFont="1" applyBorder="1" applyAlignment="1">
      <alignment horizontal="center"/>
    </xf>
    <xf numFmtId="0" fontId="34" fillId="0" borderId="126" xfId="0" applyFont="1" applyBorder="1"/>
    <xf numFmtId="0" fontId="34" fillId="0" borderId="127" xfId="0" applyFont="1" applyBorder="1"/>
    <xf numFmtId="0" fontId="34" fillId="0" borderId="42" xfId="0" applyFont="1" applyBorder="1"/>
    <xf numFmtId="0" fontId="34" fillId="0" borderId="31" xfId="0" applyFont="1" applyBorder="1"/>
    <xf numFmtId="0" fontId="34" fillId="0" borderId="32" xfId="0" applyFont="1" applyBorder="1"/>
    <xf numFmtId="41" fontId="35" fillId="0" borderId="41" xfId="0" applyNumberFormat="1" applyFont="1" applyBorder="1"/>
    <xf numFmtId="41" fontId="35" fillId="0" borderId="125" xfId="0" applyNumberFormat="1" applyFont="1" applyBorder="1"/>
    <xf numFmtId="41" fontId="35" fillId="0" borderId="75" xfId="0" applyNumberFormat="1" applyFont="1" applyBorder="1"/>
    <xf numFmtId="41" fontId="35" fillId="0" borderId="2" xfId="0" applyNumberFormat="1" applyFont="1" applyBorder="1"/>
    <xf numFmtId="41" fontId="35" fillId="0" borderId="20" xfId="0" applyNumberFormat="1" applyFont="1" applyBorder="1"/>
    <xf numFmtId="0" fontId="34" fillId="0" borderId="17" xfId="0" applyFont="1" applyBorder="1"/>
    <xf numFmtId="41" fontId="34" fillId="0" borderId="41" xfId="0" applyNumberFormat="1" applyFont="1" applyBorder="1"/>
    <xf numFmtId="41" fontId="34" fillId="0" borderId="125" xfId="0" applyNumberFormat="1" applyFont="1" applyBorder="1"/>
    <xf numFmtId="41" fontId="34" fillId="0" borderId="75" xfId="0" applyNumberFormat="1" applyFont="1" applyBorder="1"/>
    <xf numFmtId="41" fontId="34" fillId="0" borderId="2" xfId="0" applyNumberFormat="1" applyFont="1" applyBorder="1"/>
    <xf numFmtId="41" fontId="34" fillId="0" borderId="20" xfId="0" applyNumberFormat="1" applyFont="1" applyBorder="1"/>
    <xf numFmtId="0" fontId="35" fillId="0" borderId="17" xfId="0" applyFont="1" applyBorder="1"/>
    <xf numFmtId="0" fontId="34" fillId="0" borderId="22" xfId="0" applyFont="1" applyBorder="1"/>
    <xf numFmtId="0" fontId="34" fillId="0" borderId="116" xfId="0" applyFont="1" applyBorder="1"/>
    <xf numFmtId="0" fontId="34" fillId="0" borderId="128" xfId="0" applyFont="1" applyBorder="1"/>
    <xf numFmtId="0" fontId="34" fillId="0" borderId="101" xfId="0" applyFont="1" applyBorder="1"/>
    <xf numFmtId="0" fontId="34" fillId="0" borderId="6" xfId="0" applyFont="1" applyBorder="1"/>
    <xf numFmtId="0" fontId="34" fillId="0" borderId="24" xfId="0" applyFont="1" applyBorder="1"/>
    <xf numFmtId="0" fontId="34" fillId="0" borderId="37" xfId="0" applyFont="1" applyBorder="1" applyAlignment="1">
      <alignment horizontal="center"/>
    </xf>
    <xf numFmtId="0" fontId="34" fillId="0" borderId="110" xfId="0" applyFont="1" applyBorder="1"/>
    <xf numFmtId="0" fontId="34" fillId="0" borderId="129" xfId="0" applyFont="1" applyBorder="1"/>
    <xf numFmtId="0" fontId="34" fillId="0" borderId="114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109" xfId="0" applyFont="1" applyBorder="1"/>
    <xf numFmtId="0" fontId="35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130" xfId="0" applyFont="1" applyBorder="1"/>
    <xf numFmtId="0" fontId="34" fillId="0" borderId="43" xfId="0" applyFont="1" applyBorder="1"/>
    <xf numFmtId="0" fontId="35" fillId="0" borderId="131" xfId="0" applyFont="1" applyBorder="1" applyAlignment="1">
      <alignment horizontal="center"/>
    </xf>
    <xf numFmtId="41" fontId="35" fillId="0" borderId="9" xfId="0" applyNumberFormat="1" applyFont="1" applyBorder="1"/>
    <xf numFmtId="0" fontId="34" fillId="0" borderId="131" xfId="0" applyFont="1" applyBorder="1"/>
    <xf numFmtId="41" fontId="34" fillId="0" borderId="9" xfId="0" applyNumberFormat="1" applyFont="1" applyBorder="1"/>
    <xf numFmtId="0" fontId="35" fillId="0" borderId="131" xfId="0" applyFont="1" applyBorder="1"/>
    <xf numFmtId="0" fontId="34" fillId="0" borderId="132" xfId="0" applyFont="1" applyBorder="1"/>
    <xf numFmtId="0" fontId="34" fillId="0" borderId="66" xfId="0" applyFont="1" applyBorder="1"/>
    <xf numFmtId="3" fontId="36" fillId="0" borderId="0" xfId="0" applyNumberFormat="1" applyFont="1"/>
    <xf numFmtId="0" fontId="37" fillId="0" borderId="0" xfId="0" applyFont="1"/>
    <xf numFmtId="3" fontId="14" fillId="0" borderId="0" xfId="0" applyNumberFormat="1" applyFont="1"/>
    <xf numFmtId="3" fontId="34" fillId="0" borderId="0" xfId="0" applyNumberFormat="1" applyFont="1"/>
    <xf numFmtId="3" fontId="14" fillId="0" borderId="106" xfId="0" applyNumberFormat="1" applyFont="1" applyBorder="1"/>
    <xf numFmtId="3" fontId="34" fillId="0" borderId="106" xfId="0" applyNumberFormat="1" applyFont="1" applyBorder="1"/>
    <xf numFmtId="3" fontId="35" fillId="0" borderId="28" xfId="0" applyNumberFormat="1" applyFont="1" applyBorder="1"/>
    <xf numFmtId="3" fontId="34" fillId="0" borderId="123" xfId="0" applyNumberFormat="1" applyFont="1" applyBorder="1"/>
    <xf numFmtId="3" fontId="34" fillId="0" borderId="133" xfId="0" applyNumberFormat="1" applyFont="1" applyBorder="1"/>
    <xf numFmtId="3" fontId="34" fillId="0" borderId="121" xfId="0" applyNumberFormat="1" applyFont="1" applyBorder="1"/>
    <xf numFmtId="3" fontId="34" fillId="0" borderId="122" xfId="0" applyNumberFormat="1" applyFont="1" applyBorder="1"/>
    <xf numFmtId="3" fontId="38" fillId="0" borderId="17" xfId="0" applyNumberFormat="1" applyFont="1" applyBorder="1" applyAlignment="1">
      <alignment horizontal="center"/>
    </xf>
    <xf numFmtId="1" fontId="38" fillId="0" borderId="125" xfId="0" applyNumberFormat="1" applyFont="1" applyBorder="1" applyAlignment="1">
      <alignment horizontal="center"/>
    </xf>
    <xf numFmtId="3" fontId="38" fillId="0" borderId="125" xfId="0" applyNumberFormat="1" applyFont="1" applyBorder="1" applyAlignment="1">
      <alignment horizontal="center"/>
    </xf>
    <xf numFmtId="49" fontId="38" fillId="0" borderId="18" xfId="0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1" fontId="38" fillId="0" borderId="20" xfId="0" applyNumberFormat="1" applyFont="1" applyBorder="1" applyAlignment="1">
      <alignment horizontal="center"/>
    </xf>
    <xf numFmtId="3" fontId="38" fillId="0" borderId="134" xfId="0" applyNumberFormat="1" applyFont="1" applyBorder="1" applyAlignment="1">
      <alignment horizontal="center"/>
    </xf>
    <xf numFmtId="49" fontId="38" fillId="0" borderId="135" xfId="0" applyNumberFormat="1" applyFont="1" applyBorder="1" applyAlignment="1">
      <alignment horizontal="center"/>
    </xf>
    <xf numFmtId="3" fontId="38" fillId="0" borderId="135" xfId="0" applyNumberFormat="1" applyFont="1" applyBorder="1" applyAlignment="1">
      <alignment horizontal="center"/>
    </xf>
    <xf numFmtId="49" fontId="38" fillId="0" borderId="21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1" fontId="38" fillId="0" borderId="25" xfId="0" applyNumberFormat="1" applyFont="1" applyBorder="1" applyAlignment="1">
      <alignment horizontal="center"/>
    </xf>
    <xf numFmtId="3" fontId="35" fillId="0" borderId="17" xfId="0" applyNumberFormat="1" applyFont="1" applyBorder="1"/>
    <xf numFmtId="0" fontId="34" fillId="0" borderId="136" xfId="0" applyFont="1" applyBorder="1"/>
    <xf numFmtId="3" fontId="34" fillId="0" borderId="136" xfId="0" applyNumberFormat="1" applyFont="1" applyBorder="1"/>
    <xf numFmtId="0" fontId="34" fillId="0" borderId="16" xfId="0" applyFont="1" applyBorder="1"/>
    <xf numFmtId="0" fontId="34" fillId="0" borderId="13" xfId="0" applyFont="1" applyBorder="1"/>
    <xf numFmtId="3" fontId="34" fillId="0" borderId="13" xfId="0" applyNumberFormat="1" applyFont="1" applyBorder="1"/>
    <xf numFmtId="3" fontId="34" fillId="0" borderId="19" xfId="0" applyNumberFormat="1" applyFont="1" applyBorder="1"/>
    <xf numFmtId="0" fontId="39" fillId="0" borderId="17" xfId="0" applyFont="1" applyBorder="1" applyAlignment="1">
      <alignment horizontal="center"/>
    </xf>
    <xf numFmtId="41" fontId="35" fillId="0" borderId="18" xfId="0" applyNumberFormat="1" applyFont="1" applyBorder="1"/>
    <xf numFmtId="41" fontId="40" fillId="0" borderId="125" xfId="0" applyNumberFormat="1" applyFont="1" applyBorder="1"/>
    <xf numFmtId="41" fontId="40" fillId="0" borderId="18" xfId="0" applyNumberFormat="1" applyFont="1" applyBorder="1"/>
    <xf numFmtId="41" fontId="40" fillId="0" borderId="2" xfId="0" applyNumberFormat="1" applyFont="1" applyBorder="1"/>
    <xf numFmtId="41" fontId="40" fillId="0" borderId="20" xfId="0" applyNumberFormat="1" applyFont="1" applyBorder="1"/>
    <xf numFmtId="3" fontId="39" fillId="0" borderId="17" xfId="0" applyNumberFormat="1" applyFont="1" applyBorder="1"/>
    <xf numFmtId="41" fontId="34" fillId="0" borderId="18" xfId="0" applyNumberFormat="1" applyFont="1" applyBorder="1"/>
    <xf numFmtId="0" fontId="34" fillId="0" borderId="18" xfId="0" applyFont="1" applyBorder="1"/>
    <xf numFmtId="41" fontId="41" fillId="0" borderId="125" xfId="0" applyNumberFormat="1" applyFont="1" applyBorder="1"/>
    <xf numFmtId="41" fontId="41" fillId="0" borderId="18" xfId="0" applyNumberFormat="1" applyFont="1" applyBorder="1"/>
    <xf numFmtId="41" fontId="41" fillId="0" borderId="2" xfId="0" applyNumberFormat="1" applyFont="1" applyBorder="1"/>
    <xf numFmtId="41" fontId="41" fillId="0" borderId="20" xfId="0" applyNumberFormat="1" applyFont="1" applyBorder="1"/>
    <xf numFmtId="3" fontId="42" fillId="0" borderId="17" xfId="0" applyNumberFormat="1" applyFont="1" applyBorder="1"/>
    <xf numFmtId="41" fontId="42" fillId="0" borderId="125" xfId="0" applyNumberFormat="1" applyFont="1" applyBorder="1"/>
    <xf numFmtId="41" fontId="42" fillId="0" borderId="18" xfId="0" applyNumberFormat="1" applyFont="1" applyBorder="1"/>
    <xf numFmtId="41" fontId="42" fillId="0" borderId="2" xfId="0" applyNumberFormat="1" applyFont="1" applyBorder="1"/>
    <xf numFmtId="41" fontId="42" fillId="0" borderId="20" xfId="0" applyNumberFormat="1" applyFont="1" applyBorder="1"/>
    <xf numFmtId="41" fontId="43" fillId="0" borderId="125" xfId="0" applyNumberFormat="1" applyFont="1" applyBorder="1"/>
    <xf numFmtId="41" fontId="43" fillId="0" borderId="18" xfId="0" applyNumberFormat="1" applyFont="1" applyBorder="1"/>
    <xf numFmtId="41" fontId="43" fillId="0" borderId="2" xfId="0" applyNumberFormat="1" applyFont="1" applyBorder="1"/>
    <xf numFmtId="41" fontId="43" fillId="0" borderId="20" xfId="0" applyNumberFormat="1" applyFont="1" applyBorder="1"/>
    <xf numFmtId="3" fontId="38" fillId="0" borderId="17" xfId="0" applyNumberFormat="1" applyFont="1" applyBorder="1"/>
    <xf numFmtId="41" fontId="44" fillId="0" borderId="125" xfId="0" applyNumberFormat="1" applyFont="1" applyBorder="1"/>
    <xf numFmtId="3" fontId="44" fillId="0" borderId="125" xfId="0" applyNumberFormat="1" applyFont="1" applyBorder="1"/>
    <xf numFmtId="10" fontId="34" fillId="0" borderId="2" xfId="0" applyNumberFormat="1" applyFont="1" applyBorder="1"/>
    <xf numFmtId="10" fontId="34" fillId="0" borderId="20" xfId="0" applyNumberFormat="1" applyFont="1" applyBorder="1"/>
    <xf numFmtId="3" fontId="44" fillId="0" borderId="17" xfId="0" applyNumberFormat="1" applyFont="1" applyBorder="1"/>
    <xf numFmtId="3" fontId="38" fillId="0" borderId="22" xfId="0" applyNumberFormat="1" applyFont="1" applyBorder="1"/>
    <xf numFmtId="3" fontId="34" fillId="0" borderId="128" xfId="0" applyNumberFormat="1" applyFont="1" applyBorder="1"/>
    <xf numFmtId="3" fontId="34" fillId="0" borderId="23" xfId="0" applyNumberFormat="1" applyFont="1" applyBorder="1"/>
    <xf numFmtId="3" fontId="34" fillId="0" borderId="6" xfId="0" applyNumberFormat="1" applyFont="1" applyBorder="1"/>
    <xf numFmtId="3" fontId="34" fillId="0" borderId="24" xfId="0" applyNumberFormat="1" applyFont="1" applyBorder="1"/>
    <xf numFmtId="3" fontId="38" fillId="0" borderId="8" xfId="0" applyNumberFormat="1" applyFont="1" applyBorder="1"/>
    <xf numFmtId="3" fontId="41" fillId="0" borderId="0" xfId="0" applyNumberFormat="1" applyFont="1"/>
    <xf numFmtId="0" fontId="34" fillId="0" borderId="106" xfId="0" applyFont="1" applyBorder="1"/>
    <xf numFmtId="3" fontId="14" fillId="0" borderId="28" xfId="0" applyNumberFormat="1" applyFont="1" applyBorder="1"/>
    <xf numFmtId="3" fontId="34" fillId="0" borderId="8" xfId="0" applyNumberFormat="1" applyFont="1" applyBorder="1"/>
    <xf numFmtId="49" fontId="38" fillId="0" borderId="0" xfId="0" applyNumberFormat="1" applyFont="1" applyAlignment="1">
      <alignment horizontal="center"/>
    </xf>
    <xf numFmtId="0" fontId="34" fillId="0" borderId="135" xfId="0" applyFont="1" applyBorder="1"/>
    <xf numFmtId="1" fontId="38" fillId="0" borderId="135" xfId="0" applyNumberFormat="1" applyFont="1" applyBorder="1" applyAlignment="1">
      <alignment horizontal="center"/>
    </xf>
    <xf numFmtId="49" fontId="38" fillId="0" borderId="11" xfId="0" applyNumberFormat="1" applyFont="1" applyBorder="1" applyAlignment="1">
      <alignment horizontal="center"/>
    </xf>
    <xf numFmtId="3" fontId="34" fillId="0" borderId="2" xfId="0" applyNumberFormat="1" applyFont="1" applyBorder="1"/>
    <xf numFmtId="41" fontId="40" fillId="0" borderId="0" xfId="0" applyNumberFormat="1" applyFont="1"/>
    <xf numFmtId="41" fontId="35" fillId="0" borderId="0" xfId="0" applyNumberFormat="1" applyFont="1"/>
    <xf numFmtId="41" fontId="34" fillId="0" borderId="0" xfId="0" applyNumberFormat="1" applyFont="1"/>
    <xf numFmtId="3" fontId="34" fillId="0" borderId="101" xfId="0" applyNumberFormat="1" applyFont="1" applyBorder="1"/>
    <xf numFmtId="3" fontId="38" fillId="0" borderId="0" xfId="0" applyNumberFormat="1" applyFont="1"/>
    <xf numFmtId="3" fontId="34" fillId="0" borderId="124" xfId="0" applyNumberFormat="1" applyFont="1" applyBorder="1"/>
    <xf numFmtId="49" fontId="38" fillId="0" borderId="75" xfId="0" applyNumberFormat="1" applyFont="1" applyBorder="1" applyAlignment="1">
      <alignment horizontal="center"/>
    </xf>
    <xf numFmtId="49" fontId="38" fillId="0" borderId="27" xfId="0" applyNumberFormat="1" applyFont="1" applyBorder="1" applyAlignment="1">
      <alignment horizontal="center"/>
    </xf>
    <xf numFmtId="3" fontId="34" fillId="0" borderId="20" xfId="0" applyNumberFormat="1" applyFont="1" applyBorder="1"/>
    <xf numFmtId="41" fontId="43" fillId="0" borderId="75" xfId="0" applyNumberFormat="1" applyFont="1" applyBorder="1"/>
    <xf numFmtId="3" fontId="38" fillId="0" borderId="128" xfId="0" applyNumberFormat="1" applyFont="1" applyBorder="1"/>
    <xf numFmtId="0" fontId="4" fillId="0" borderId="0" xfId="0" applyFont="1"/>
    <xf numFmtId="10" fontId="22" fillId="0" borderId="0" xfId="4" applyNumberFormat="1" applyFont="1"/>
    <xf numFmtId="0" fontId="23" fillId="0" borderId="0" xfId="0" applyFont="1" applyAlignment="1">
      <alignment vertical="center"/>
    </xf>
    <xf numFmtId="0" fontId="22" fillId="0" borderId="106" xfId="0" applyFont="1" applyBorder="1"/>
    <xf numFmtId="0" fontId="22" fillId="0" borderId="106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1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20" xfId="0" applyFont="1" applyBorder="1"/>
    <xf numFmtId="41" fontId="23" fillId="0" borderId="0" xfId="0" applyNumberFormat="1" applyFont="1"/>
    <xf numFmtId="166" fontId="23" fillId="0" borderId="33" xfId="5" applyNumberFormat="1" applyFont="1" applyBorder="1"/>
    <xf numFmtId="166" fontId="23" fillId="0" borderId="2" xfId="5" applyNumberFormat="1" applyFont="1" applyBorder="1"/>
    <xf numFmtId="165" fontId="23" fillId="0" borderId="112" xfId="4" applyNumberFormat="1" applyFont="1" applyBorder="1" applyAlignment="1">
      <alignment horizontal="center"/>
    </xf>
    <xf numFmtId="166" fontId="3" fillId="0" borderId="75" xfId="5" applyNumberFormat="1" applyFont="1" applyBorder="1"/>
    <xf numFmtId="165" fontId="26" fillId="0" borderId="112" xfId="4" applyNumberFormat="1" applyFont="1" applyBorder="1" applyAlignment="1">
      <alignment horizontal="center"/>
    </xf>
    <xf numFmtId="3" fontId="26" fillId="0" borderId="33" xfId="0" applyNumberFormat="1" applyFont="1" applyBorder="1" applyAlignment="1">
      <alignment horizontal="center"/>
    </xf>
    <xf numFmtId="165" fontId="26" fillId="0" borderId="2" xfId="0" applyNumberFormat="1" applyFont="1" applyBorder="1" applyAlignment="1">
      <alignment horizontal="center"/>
    </xf>
    <xf numFmtId="165" fontId="26" fillId="0" borderId="112" xfId="0" applyNumberFormat="1" applyFont="1" applyBorder="1" applyAlignment="1">
      <alignment horizontal="center"/>
    </xf>
    <xf numFmtId="42" fontId="23" fillId="0" borderId="2" xfId="0" applyNumberFormat="1" applyFont="1" applyBorder="1"/>
    <xf numFmtId="42" fontId="26" fillId="0" borderId="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66" fontId="22" fillId="0" borderId="33" xfId="5" applyNumberFormat="1" applyFont="1" applyBorder="1"/>
    <xf numFmtId="166" fontId="22" fillId="0" borderId="2" xfId="5" applyNumberFormat="1" applyFont="1" applyBorder="1"/>
    <xf numFmtId="0" fontId="22" fillId="0" borderId="112" xfId="0" applyFont="1" applyBorder="1" applyAlignment="1">
      <alignment horizontal="center"/>
    </xf>
    <xf numFmtId="10" fontId="25" fillId="0" borderId="112" xfId="0" applyNumberFormat="1" applyFont="1" applyBorder="1"/>
    <xf numFmtId="3" fontId="25" fillId="0" borderId="33" xfId="0" applyNumberFormat="1" applyFont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165" fontId="25" fillId="0" borderId="112" xfId="0" applyNumberFormat="1" applyFont="1" applyBorder="1" applyAlignment="1">
      <alignment horizontal="center"/>
    </xf>
    <xf numFmtId="165" fontId="25" fillId="0" borderId="2" xfId="0" applyNumberFormat="1" applyFont="1" applyBorder="1"/>
    <xf numFmtId="10" fontId="22" fillId="0" borderId="2" xfId="0" applyNumberFormat="1" applyFont="1" applyBorder="1"/>
    <xf numFmtId="165" fontId="25" fillId="0" borderId="20" xfId="0" applyNumberFormat="1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2" fillId="0" borderId="112" xfId="0" applyFont="1" applyBorder="1"/>
    <xf numFmtId="0" fontId="22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165" fontId="5" fillId="0" borderId="112" xfId="4" applyNumberFormat="1" applyFont="1" applyBorder="1" applyAlignment="1">
      <alignment horizontal="center"/>
    </xf>
    <xf numFmtId="164" fontId="23" fillId="0" borderId="2" xfId="1" applyNumberFormat="1" applyFont="1" applyBorder="1"/>
    <xf numFmtId="165" fontId="7" fillId="0" borderId="112" xfId="4" applyNumberFormat="1" applyFont="1" applyBorder="1" applyAlignment="1">
      <alignment horizontal="center"/>
    </xf>
    <xf numFmtId="165" fontId="25" fillId="0" borderId="112" xfId="4" applyNumberFormat="1" applyFont="1" applyBorder="1" applyAlignment="1">
      <alignment horizontal="center"/>
    </xf>
    <xf numFmtId="42" fontId="22" fillId="0" borderId="2" xfId="0" applyNumberFormat="1" applyFont="1" applyBorder="1"/>
    <xf numFmtId="42" fontId="25" fillId="0" borderId="2" xfId="0" applyNumberFormat="1" applyFont="1" applyBorder="1" applyAlignment="1">
      <alignment horizontal="center"/>
    </xf>
    <xf numFmtId="0" fontId="22" fillId="0" borderId="17" xfId="0" applyFont="1" applyBorder="1"/>
    <xf numFmtId="165" fontId="25" fillId="0" borderId="112" xfId="0" applyNumberFormat="1" applyFont="1" applyBorder="1"/>
    <xf numFmtId="3" fontId="22" fillId="0" borderId="17" xfId="0" applyNumberFormat="1" applyFont="1" applyBorder="1"/>
    <xf numFmtId="0" fontId="25" fillId="0" borderId="112" xfId="0" applyFont="1" applyBorder="1"/>
    <xf numFmtId="0" fontId="25" fillId="0" borderId="20" xfId="0" applyFont="1" applyBorder="1" applyAlignment="1">
      <alignment horizontal="center"/>
    </xf>
    <xf numFmtId="3" fontId="23" fillId="0" borderId="17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2" xfId="5" applyNumberFormat="1" applyFont="1" applyBorder="1" applyAlignment="1">
      <alignment horizontal="center"/>
    </xf>
    <xf numFmtId="10" fontId="25" fillId="0" borderId="112" xfId="0" applyNumberFormat="1" applyFont="1" applyBorder="1" applyAlignment="1">
      <alignment horizontal="center"/>
    </xf>
    <xf numFmtId="10" fontId="2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42" fontId="3" fillId="0" borderId="2" xfId="0" applyNumberFormat="1" applyFont="1" applyBorder="1"/>
    <xf numFmtId="164" fontId="6" fillId="0" borderId="0" xfId="1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6" fillId="0" borderId="0" xfId="4" applyNumberFormat="1" applyFont="1" applyBorder="1"/>
    <xf numFmtId="0" fontId="23" fillId="0" borderId="22" xfId="0" applyFont="1" applyBorder="1"/>
    <xf numFmtId="0" fontId="22" fillId="0" borderId="38" xfId="0" applyFont="1" applyBorder="1"/>
    <xf numFmtId="3" fontId="23" fillId="0" borderId="6" xfId="0" applyNumberFormat="1" applyFont="1" applyBorder="1"/>
    <xf numFmtId="10" fontId="26" fillId="0" borderId="115" xfId="0" applyNumberFormat="1" applyFont="1" applyBorder="1"/>
    <xf numFmtId="0" fontId="26" fillId="0" borderId="115" xfId="0" applyFont="1" applyBorder="1"/>
    <xf numFmtId="0" fontId="25" fillId="0" borderId="3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0" fontId="25" fillId="0" borderId="6" xfId="0" applyNumberFormat="1" applyFont="1" applyBorder="1" applyAlignment="1">
      <alignment horizontal="center"/>
    </xf>
    <xf numFmtId="0" fontId="25" fillId="0" borderId="115" xfId="0" applyFont="1" applyBorder="1" applyAlignment="1">
      <alignment horizontal="center"/>
    </xf>
    <xf numFmtId="0" fontId="25" fillId="0" borderId="6" xfId="0" applyFont="1" applyBorder="1"/>
    <xf numFmtId="0" fontId="22" fillId="0" borderId="6" xfId="0" applyFont="1" applyBorder="1"/>
    <xf numFmtId="0" fontId="25" fillId="0" borderId="24" xfId="0" applyFont="1" applyBorder="1"/>
    <xf numFmtId="0" fontId="22" fillId="0" borderId="8" xfId="0" applyFont="1" applyBorder="1"/>
    <xf numFmtId="0" fontId="2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06" xfId="0" applyFont="1" applyBorder="1"/>
    <xf numFmtId="0" fontId="3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41" fontId="7" fillId="0" borderId="39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3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32" xfId="0" applyFont="1" applyBorder="1"/>
    <xf numFmtId="0" fontId="11" fillId="0" borderId="2" xfId="0" applyFont="1" applyBorder="1"/>
    <xf numFmtId="0" fontId="12" fillId="0" borderId="112" xfId="0" applyFont="1" applyBorder="1"/>
    <xf numFmtId="0" fontId="12" fillId="0" borderId="2" xfId="0" applyFont="1" applyBorder="1"/>
    <xf numFmtId="0" fontId="13" fillId="0" borderId="2" xfId="0" applyFont="1" applyBorder="1"/>
    <xf numFmtId="0" fontId="7" fillId="0" borderId="33" xfId="0" applyFont="1" applyBorder="1" applyAlignment="1">
      <alignment horizontal="center"/>
    </xf>
    <xf numFmtId="3" fontId="6" fillId="0" borderId="17" xfId="0" applyNumberFormat="1" applyFont="1" applyBorder="1"/>
    <xf numFmtId="3" fontId="3" fillId="0" borderId="17" xfId="0" applyNumberFormat="1" applyFont="1" applyBorder="1" applyAlignment="1">
      <alignment vertical="center"/>
    </xf>
    <xf numFmtId="0" fontId="25" fillId="0" borderId="112" xfId="0" applyFont="1" applyBorder="1" applyAlignment="1">
      <alignment horizontal="center"/>
    </xf>
    <xf numFmtId="0" fontId="23" fillId="0" borderId="2" xfId="0" applyFont="1" applyBorder="1"/>
    <xf numFmtId="3" fontId="32" fillId="0" borderId="6" xfId="0" applyNumberFormat="1" applyFont="1" applyBorder="1"/>
    <xf numFmtId="10" fontId="7" fillId="0" borderId="115" xfId="0" applyNumberFormat="1" applyFont="1" applyBorder="1"/>
    <xf numFmtId="10" fontId="7" fillId="0" borderId="115" xfId="0" applyNumberFormat="1" applyFont="1" applyBorder="1" applyAlignment="1">
      <alignment horizontal="center"/>
    </xf>
    <xf numFmtId="41" fontId="7" fillId="0" borderId="3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7" fillId="0" borderId="11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42" fontId="6" fillId="0" borderId="6" xfId="0" applyNumberFormat="1" applyFont="1" applyBorder="1"/>
    <xf numFmtId="0" fontId="7" fillId="0" borderId="24" xfId="0" applyFont="1" applyBorder="1"/>
    <xf numFmtId="0" fontId="6" fillId="0" borderId="8" xfId="0" applyFont="1" applyBorder="1"/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5" fontId="3" fillId="0" borderId="106" xfId="4" applyNumberFormat="1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41" fontId="7" fillId="0" borderId="3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0" xfId="0" applyFont="1" applyBorder="1"/>
    <xf numFmtId="165" fontId="5" fillId="0" borderId="11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0" applyNumberFormat="1" applyFont="1" applyBorder="1" applyAlignment="1">
      <alignment horizontal="center"/>
    </xf>
    <xf numFmtId="165" fontId="7" fillId="0" borderId="112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0" borderId="112" xfId="0" applyNumberFormat="1" applyFont="1" applyBorder="1" applyAlignment="1">
      <alignment horizontal="center"/>
    </xf>
    <xf numFmtId="165" fontId="7" fillId="0" borderId="2" xfId="0" applyNumberFormat="1" applyFont="1" applyBorder="1"/>
    <xf numFmtId="42" fontId="6" fillId="0" borderId="2" xfId="0" applyNumberFormat="1" applyFont="1" applyBorder="1"/>
    <xf numFmtId="0" fontId="7" fillId="0" borderId="112" xfId="0" applyFont="1" applyBorder="1"/>
    <xf numFmtId="41" fontId="23" fillId="0" borderId="33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vertical="center"/>
    </xf>
    <xf numFmtId="10" fontId="7" fillId="0" borderId="112" xfId="0" applyNumberFormat="1" applyFont="1" applyBorder="1" applyAlignment="1">
      <alignment horizontal="center"/>
    </xf>
    <xf numFmtId="165" fontId="6" fillId="0" borderId="8" xfId="4" applyNumberFormat="1" applyFont="1" applyBorder="1" applyAlignment="1">
      <alignment horizontal="center"/>
    </xf>
    <xf numFmtId="165" fontId="6" fillId="0" borderId="0" xfId="4" applyNumberFormat="1" applyFont="1" applyAlignment="1">
      <alignment horizontal="center"/>
    </xf>
    <xf numFmtId="166" fontId="3" fillId="0" borderId="2" xfId="5" applyNumberFormat="1" applyFont="1" applyBorder="1" applyAlignment="1">
      <alignment horizontal="center" vertical="center"/>
    </xf>
    <xf numFmtId="166" fontId="6" fillId="0" borderId="33" xfId="5" applyNumberFormat="1" applyFont="1" applyBorder="1"/>
    <xf numFmtId="165" fontId="23" fillId="0" borderId="8" xfId="4" applyNumberFormat="1" applyFont="1" applyBorder="1" applyAlignment="1">
      <alignment horizontal="center"/>
    </xf>
    <xf numFmtId="165" fontId="22" fillId="0" borderId="112" xfId="4" applyNumberFormat="1" applyFont="1" applyBorder="1" applyAlignment="1">
      <alignment horizontal="center"/>
    </xf>
    <xf numFmtId="3" fontId="31" fillId="0" borderId="26" xfId="0" applyNumberFormat="1" applyFont="1" applyBorder="1"/>
    <xf numFmtId="41" fontId="3" fillId="0" borderId="75" xfId="0" applyNumberFormat="1" applyFont="1" applyBorder="1" applyAlignment="1">
      <alignment horizontal="center" vertical="center" wrapText="1"/>
    </xf>
    <xf numFmtId="41" fontId="3" fillId="0" borderId="75" xfId="0" applyNumberFormat="1" applyFont="1" applyBorder="1" applyAlignment="1">
      <alignment horizontal="center" vertical="center"/>
    </xf>
    <xf numFmtId="41" fontId="6" fillId="0" borderId="75" xfId="0" applyNumberFormat="1" applyFont="1" applyBorder="1" applyAlignment="1">
      <alignment horizontal="center" vertical="center"/>
    </xf>
    <xf numFmtId="41" fontId="3" fillId="0" borderId="75" xfId="2" applyNumberFormat="1" applyFont="1" applyBorder="1" applyAlignment="1">
      <alignment horizontal="center" vertical="center"/>
    </xf>
    <xf numFmtId="166" fontId="6" fillId="0" borderId="75" xfId="5" applyNumberFormat="1" applyFont="1" applyBorder="1"/>
    <xf numFmtId="0" fontId="3" fillId="0" borderId="101" xfId="0" applyFont="1" applyBorder="1"/>
    <xf numFmtId="0" fontId="23" fillId="0" borderId="33" xfId="0" applyFont="1" applyBorder="1"/>
    <xf numFmtId="41" fontId="25" fillId="0" borderId="33" xfId="0" applyNumberFormat="1" applyFont="1" applyBorder="1"/>
    <xf numFmtId="41" fontId="25" fillId="0" borderId="2" xfId="0" applyNumberFormat="1" applyFont="1" applyBorder="1"/>
    <xf numFmtId="3" fontId="31" fillId="0" borderId="38" xfId="0" applyNumberFormat="1" applyFont="1" applyBorder="1"/>
    <xf numFmtId="166" fontId="23" fillId="0" borderId="33" xfId="5" applyNumberFormat="1" applyFont="1" applyBorder="1" applyAlignment="1">
      <alignment horizontal="center"/>
    </xf>
    <xf numFmtId="166" fontId="24" fillId="0" borderId="2" xfId="5" applyNumberFormat="1" applyFont="1" applyBorder="1"/>
    <xf numFmtId="166" fontId="29" fillId="0" borderId="2" xfId="5" applyNumberFormat="1" applyFont="1" applyBorder="1"/>
    <xf numFmtId="166" fontId="22" fillId="0" borderId="33" xfId="5" applyNumberFormat="1" applyFont="1" applyBorder="1" applyAlignment="1">
      <alignment horizontal="center"/>
    </xf>
    <xf numFmtId="3" fontId="32" fillId="0" borderId="2" xfId="0" applyNumberFormat="1" applyFont="1" applyBorder="1"/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41" fontId="3" fillId="0" borderId="28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41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30" xfId="0" applyNumberFormat="1" applyFont="1" applyBorder="1" applyAlignment="1">
      <alignment horizontal="center" vertical="center"/>
    </xf>
    <xf numFmtId="41" fontId="3" fillId="0" borderId="39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35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5" fontId="5" fillId="0" borderId="5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4" xfId="0" applyNumberFormat="1" applyFont="1" applyBorder="1" applyAlignment="1">
      <alignment horizontal="center" vertical="center" wrapText="1"/>
    </xf>
    <xf numFmtId="165" fontId="5" fillId="0" borderId="13" xfId="4" applyNumberFormat="1" applyFont="1" applyBorder="1" applyAlignment="1">
      <alignment horizontal="center" vertical="center"/>
    </xf>
    <xf numFmtId="165" fontId="5" fillId="0" borderId="35" xfId="4" applyNumberFormat="1" applyFont="1" applyBorder="1" applyAlignment="1">
      <alignment horizontal="center" vertical="center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48" xfId="5" applyNumberFormat="1" applyFont="1" applyBorder="1" applyAlignment="1">
      <alignment horizontal="center" vertical="center"/>
    </xf>
    <xf numFmtId="165" fontId="5" fillId="0" borderId="43" xfId="4" applyNumberFormat="1" applyFont="1" applyBorder="1" applyAlignment="1">
      <alignment horizontal="center" vertical="center" wrapText="1"/>
    </xf>
    <xf numFmtId="165" fontId="5" fillId="0" borderId="42" xfId="4" applyNumberFormat="1" applyFont="1" applyBorder="1" applyAlignment="1">
      <alignment horizontal="center" vertical="center" wrapText="1"/>
    </xf>
    <xf numFmtId="165" fontId="5" fillId="0" borderId="10" xfId="4" applyNumberFormat="1" applyFont="1" applyBorder="1" applyAlignment="1">
      <alignment horizontal="center" vertical="center" wrapText="1"/>
    </xf>
    <xf numFmtId="165" fontId="5" fillId="0" borderId="27" xfId="4" applyNumberFormat="1" applyFont="1" applyBorder="1" applyAlignment="1">
      <alignment horizontal="center" vertical="center" wrapText="1"/>
    </xf>
    <xf numFmtId="165" fontId="5" fillId="0" borderId="2" xfId="4" applyNumberFormat="1" applyFont="1" applyBorder="1" applyAlignment="1">
      <alignment horizontal="center" vertical="center" wrapText="1"/>
    </xf>
    <xf numFmtId="165" fontId="5" fillId="0" borderId="35" xfId="4" applyNumberFormat="1" applyFont="1" applyBorder="1" applyAlignment="1">
      <alignment horizontal="center" vertical="center" wrapText="1"/>
    </xf>
    <xf numFmtId="41" fontId="3" fillId="0" borderId="13" xfId="2" applyNumberFormat="1" applyFont="1" applyBorder="1" applyAlignment="1">
      <alignment horizontal="center" vertical="center"/>
    </xf>
    <xf numFmtId="41" fontId="3" fillId="0" borderId="35" xfId="2" applyNumberFormat="1" applyFont="1" applyBorder="1" applyAlignment="1">
      <alignment horizontal="center" vertical="center"/>
    </xf>
    <xf numFmtId="165" fontId="5" fillId="0" borderId="12" xfId="4" applyNumberFormat="1" applyFont="1" applyBorder="1" applyAlignment="1">
      <alignment horizontal="center" vertical="center"/>
    </xf>
    <xf numFmtId="165" fontId="5" fillId="0" borderId="45" xfId="4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5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48" xfId="2" applyNumberFormat="1" applyFont="1" applyBorder="1" applyAlignment="1">
      <alignment horizontal="center" vertical="center" wrapText="1"/>
    </xf>
    <xf numFmtId="41" fontId="3" fillId="0" borderId="31" xfId="2" applyNumberFormat="1" applyFont="1" applyBorder="1" applyAlignment="1">
      <alignment horizontal="center" vertical="center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10" fontId="9" fillId="0" borderId="43" xfId="0" applyNumberFormat="1" applyFont="1" applyBorder="1" applyAlignment="1">
      <alignment horizontal="center" vertical="center" wrapText="1"/>
    </xf>
    <xf numFmtId="10" fontId="9" fillId="0" borderId="50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41" fontId="3" fillId="0" borderId="69" xfId="2" applyNumberFormat="1" applyFont="1" applyBorder="1" applyAlignment="1">
      <alignment horizontal="center" vertical="center"/>
    </xf>
    <xf numFmtId="41" fontId="3" fillId="0" borderId="70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165" fontId="8" fillId="0" borderId="13" xfId="4" applyNumberFormat="1" applyFont="1" applyBorder="1" applyAlignment="1">
      <alignment horizontal="center" vertical="center" wrapText="1"/>
    </xf>
    <xf numFmtId="165" fontId="8" fillId="0" borderId="35" xfId="4" applyNumberFormat="1" applyFont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36" xfId="1" applyNumberFormat="1" applyFont="1" applyBorder="1" applyAlignment="1">
      <alignment horizontal="center" vertical="center"/>
    </xf>
    <xf numFmtId="41" fontId="3" fillId="0" borderId="51" xfId="2" applyNumberFormat="1" applyFont="1" applyBorder="1" applyAlignment="1">
      <alignment horizontal="center" vertical="center"/>
    </xf>
    <xf numFmtId="41" fontId="3" fillId="0" borderId="52" xfId="2" applyNumberFormat="1" applyFont="1" applyBorder="1" applyAlignment="1">
      <alignment horizontal="center" vertical="center"/>
    </xf>
    <xf numFmtId="41" fontId="3" fillId="0" borderId="53" xfId="2" applyNumberFormat="1" applyFont="1" applyBorder="1" applyAlignment="1">
      <alignment horizontal="center" vertical="center"/>
    </xf>
    <xf numFmtId="41" fontId="3" fillId="0" borderId="54" xfId="2" applyNumberFormat="1" applyFont="1" applyBorder="1" applyAlignment="1">
      <alignment horizontal="center" vertical="center"/>
    </xf>
    <xf numFmtId="41" fontId="3" fillId="0" borderId="50" xfId="2" applyNumberFormat="1" applyFont="1" applyBorder="1" applyAlignment="1">
      <alignment horizontal="center" vertical="center"/>
    </xf>
    <xf numFmtId="41" fontId="3" fillId="0" borderId="55" xfId="2" applyNumberFormat="1" applyFont="1" applyBorder="1" applyAlignment="1">
      <alignment horizontal="center" vertical="center"/>
    </xf>
    <xf numFmtId="41" fontId="3" fillId="0" borderId="46" xfId="2" applyNumberFormat="1" applyFont="1" applyBorder="1" applyAlignment="1">
      <alignment horizontal="center" vertical="center"/>
    </xf>
    <xf numFmtId="41" fontId="3" fillId="0" borderId="67" xfId="2" applyNumberFormat="1" applyFont="1" applyBorder="1" applyAlignment="1">
      <alignment horizontal="center" vertical="center"/>
    </xf>
    <xf numFmtId="41" fontId="3" fillId="0" borderId="58" xfId="2" applyNumberFormat="1" applyFont="1" applyBorder="1" applyAlignment="1">
      <alignment horizontal="center" vertical="center"/>
    </xf>
    <xf numFmtId="41" fontId="3" fillId="0" borderId="68" xfId="2" applyNumberFormat="1" applyFont="1" applyBorder="1" applyAlignment="1">
      <alignment horizontal="center" vertical="center"/>
    </xf>
    <xf numFmtId="41" fontId="3" fillId="0" borderId="59" xfId="2" applyNumberFormat="1" applyFont="1" applyBorder="1" applyAlignment="1">
      <alignment horizontal="center" vertical="center"/>
    </xf>
    <xf numFmtId="41" fontId="3" fillId="0" borderId="32" xfId="2" applyNumberFormat="1" applyFont="1" applyBorder="1" applyAlignment="1">
      <alignment horizontal="center" vertical="center"/>
    </xf>
    <xf numFmtId="41" fontId="3" fillId="0" borderId="25" xfId="2" applyNumberFormat="1" applyFont="1" applyBorder="1" applyAlignment="1">
      <alignment horizontal="center" vertical="center"/>
    </xf>
    <xf numFmtId="165" fontId="5" fillId="0" borderId="15" xfId="4" applyNumberFormat="1" applyFont="1" applyBorder="1" applyAlignment="1">
      <alignment horizontal="center" vertical="center"/>
    </xf>
    <xf numFmtId="165" fontId="5" fillId="0" borderId="46" xfId="4" applyNumberFormat="1" applyFont="1" applyBorder="1" applyAlignment="1">
      <alignment horizontal="center" vertical="center"/>
    </xf>
    <xf numFmtId="41" fontId="3" fillId="0" borderId="71" xfId="2" applyNumberFormat="1" applyFont="1" applyBorder="1" applyAlignment="1">
      <alignment horizontal="center" vertical="center"/>
    </xf>
    <xf numFmtId="41" fontId="3" fillId="0" borderId="72" xfId="2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 wrapText="1"/>
    </xf>
    <xf numFmtId="165" fontId="5" fillId="0" borderId="45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165" fontId="20" fillId="0" borderId="13" xfId="4" applyNumberFormat="1" applyFont="1" applyBorder="1" applyAlignment="1">
      <alignment horizontal="center" vertical="center" wrapText="1"/>
    </xf>
    <xf numFmtId="165" fontId="20" fillId="0" borderId="35" xfId="4" applyNumberFormat="1" applyFont="1" applyBorder="1" applyAlignment="1">
      <alignment horizontal="center" vertical="center" wrapText="1"/>
    </xf>
    <xf numFmtId="164" fontId="3" fillId="0" borderId="65" xfId="1" applyNumberFormat="1" applyFont="1" applyBorder="1" applyAlignment="1">
      <alignment horizontal="center" vertical="center"/>
    </xf>
    <xf numFmtId="164" fontId="3" fillId="0" borderId="59" xfId="1" applyNumberFormat="1" applyFont="1" applyBorder="1" applyAlignment="1">
      <alignment horizontal="center" vertical="center"/>
    </xf>
    <xf numFmtId="41" fontId="3" fillId="0" borderId="42" xfId="2" applyNumberFormat="1" applyFont="1" applyBorder="1" applyAlignment="1">
      <alignment horizontal="center" vertical="center"/>
    </xf>
    <xf numFmtId="41" fontId="3" fillId="0" borderId="27" xfId="2" applyNumberFormat="1" applyFont="1" applyBorder="1" applyAlignment="1">
      <alignment horizontal="center" vertical="center"/>
    </xf>
    <xf numFmtId="41" fontId="3" fillId="0" borderId="15" xfId="2" applyNumberFormat="1" applyFont="1" applyBorder="1" applyAlignment="1">
      <alignment horizontal="center" vertical="center"/>
    </xf>
    <xf numFmtId="10" fontId="9" fillId="0" borderId="31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61" xfId="2" applyNumberFormat="1" applyFont="1" applyBorder="1" applyAlignment="1">
      <alignment horizontal="center" vertical="center"/>
    </xf>
    <xf numFmtId="41" fontId="3" fillId="0" borderId="48" xfId="2" applyNumberFormat="1" applyFont="1" applyBorder="1" applyAlignment="1">
      <alignment horizontal="center" vertical="center"/>
    </xf>
    <xf numFmtId="41" fontId="3" fillId="0" borderId="62" xfId="2" applyNumberFormat="1" applyFont="1" applyBorder="1" applyAlignment="1">
      <alignment horizontal="center" vertical="center"/>
    </xf>
    <xf numFmtId="41" fontId="3" fillId="0" borderId="77" xfId="2" applyNumberFormat="1" applyFont="1" applyBorder="1" applyAlignment="1">
      <alignment horizontal="center" vertical="center"/>
    </xf>
    <xf numFmtId="41" fontId="3" fillId="0" borderId="86" xfId="2" applyNumberFormat="1" applyFont="1" applyBorder="1" applyAlignment="1">
      <alignment horizontal="center" vertical="center"/>
    </xf>
    <xf numFmtId="41" fontId="3" fillId="0" borderId="95" xfId="2" applyNumberFormat="1" applyFont="1" applyBorder="1" applyAlignment="1">
      <alignment horizontal="center" vertical="center"/>
    </xf>
    <xf numFmtId="41" fontId="3" fillId="0" borderId="79" xfId="2" applyNumberFormat="1" applyFont="1" applyBorder="1" applyAlignment="1">
      <alignment horizontal="center" vertical="center" wrapText="1"/>
    </xf>
    <xf numFmtId="41" fontId="3" fillId="0" borderId="88" xfId="2" applyNumberFormat="1" applyFont="1" applyBorder="1" applyAlignment="1">
      <alignment horizontal="center" vertical="center" wrapText="1"/>
    </xf>
    <xf numFmtId="41" fontId="3" fillId="0" borderId="97" xfId="2" applyNumberFormat="1" applyFont="1" applyBorder="1" applyAlignment="1">
      <alignment horizontal="center" vertical="center" wrapText="1"/>
    </xf>
    <xf numFmtId="165" fontId="8" fillId="0" borderId="86" xfId="4" applyNumberFormat="1" applyFont="1" applyBorder="1" applyAlignment="1">
      <alignment horizontal="center" vertical="center" wrapText="1"/>
    </xf>
    <xf numFmtId="165" fontId="8" fillId="0" borderId="95" xfId="4" applyNumberFormat="1" applyFont="1" applyBorder="1" applyAlignment="1">
      <alignment horizontal="center" vertical="center" wrapText="1"/>
    </xf>
    <xf numFmtId="164" fontId="3" fillId="0" borderId="93" xfId="1" applyNumberFormat="1" applyFont="1" applyBorder="1" applyAlignment="1">
      <alignment horizontal="center" vertical="center"/>
    </xf>
    <xf numFmtId="164" fontId="3" fillId="0" borderId="99" xfId="1" applyNumberFormat="1" applyFont="1" applyBorder="1" applyAlignment="1">
      <alignment horizontal="center" vertical="center"/>
    </xf>
    <xf numFmtId="164" fontId="3" fillId="0" borderId="86" xfId="1" applyNumberFormat="1" applyFont="1" applyBorder="1" applyAlignment="1">
      <alignment horizontal="center" vertical="center" wrapText="1"/>
    </xf>
    <xf numFmtId="164" fontId="3" fillId="0" borderId="95" xfId="1" applyNumberFormat="1" applyFont="1" applyBorder="1" applyAlignment="1">
      <alignment horizontal="center" vertical="center" wrapText="1"/>
    </xf>
    <xf numFmtId="1" fontId="5" fillId="0" borderId="86" xfId="0" applyNumberFormat="1" applyFont="1" applyBorder="1" applyAlignment="1">
      <alignment horizontal="center" vertical="center" wrapText="1"/>
    </xf>
    <xf numFmtId="1" fontId="5" fillId="0" borderId="95" xfId="0" applyNumberFormat="1" applyFont="1" applyBorder="1" applyAlignment="1">
      <alignment horizontal="center" vertical="center" wrapText="1"/>
    </xf>
    <xf numFmtId="164" fontId="5" fillId="0" borderId="86" xfId="1" applyNumberFormat="1" applyFont="1" applyBorder="1" applyAlignment="1">
      <alignment horizontal="center" vertical="center" wrapText="1"/>
    </xf>
    <xf numFmtId="164" fontId="5" fillId="0" borderId="95" xfId="1" applyNumberFormat="1" applyFont="1" applyBorder="1" applyAlignment="1">
      <alignment horizontal="center" vertical="center" wrapText="1"/>
    </xf>
    <xf numFmtId="1" fontId="5" fillId="0" borderId="87" xfId="0" applyNumberFormat="1" applyFont="1" applyBorder="1" applyAlignment="1">
      <alignment horizontal="center" vertical="center" wrapText="1"/>
    </xf>
    <xf numFmtId="1" fontId="5" fillId="0" borderId="96" xfId="0" applyNumberFormat="1" applyFont="1" applyBorder="1" applyAlignment="1">
      <alignment horizontal="center" vertical="center" wrapText="1"/>
    </xf>
    <xf numFmtId="0" fontId="3" fillId="0" borderId="87" xfId="0" applyNumberFormat="1" applyFont="1" applyBorder="1" applyAlignment="1">
      <alignment horizontal="center" vertical="center" wrapText="1"/>
    </xf>
    <xf numFmtId="0" fontId="3" fillId="0" borderId="96" xfId="0" applyNumberFormat="1" applyFont="1" applyBorder="1" applyAlignment="1">
      <alignment horizontal="center" vertical="center" wrapText="1"/>
    </xf>
    <xf numFmtId="164" fontId="3" fillId="0" borderId="86" xfId="1" applyNumberFormat="1" applyFont="1" applyBorder="1" applyAlignment="1">
      <alignment horizontal="center" vertical="center"/>
    </xf>
    <xf numFmtId="164" fontId="3" fillId="0" borderId="95" xfId="1" applyNumberFormat="1" applyFont="1" applyBorder="1" applyAlignment="1">
      <alignment horizontal="center" vertical="center"/>
    </xf>
    <xf numFmtId="41" fontId="3" fillId="0" borderId="88" xfId="2" applyNumberFormat="1" applyFont="1" applyBorder="1" applyAlignment="1">
      <alignment horizontal="center" vertical="center"/>
    </xf>
    <xf numFmtId="41" fontId="3" fillId="0" borderId="97" xfId="2" applyNumberFormat="1" applyFont="1" applyBorder="1" applyAlignment="1">
      <alignment horizontal="center" vertical="center"/>
    </xf>
    <xf numFmtId="0" fontId="5" fillId="0" borderId="77" xfId="0" applyNumberFormat="1" applyFont="1" applyBorder="1" applyAlignment="1">
      <alignment horizontal="center" vertical="center" wrapText="1"/>
    </xf>
    <xf numFmtId="0" fontId="5" fillId="0" borderId="86" xfId="0" applyNumberFormat="1" applyFont="1" applyBorder="1" applyAlignment="1">
      <alignment horizontal="center" vertical="center" wrapText="1"/>
    </xf>
    <xf numFmtId="0" fontId="5" fillId="0" borderId="95" xfId="0" applyNumberFormat="1" applyFont="1" applyBorder="1" applyAlignment="1">
      <alignment horizontal="center" vertical="center" wrapText="1"/>
    </xf>
    <xf numFmtId="10" fontId="9" fillId="0" borderId="80" xfId="0" applyNumberFormat="1" applyFont="1" applyBorder="1" applyAlignment="1">
      <alignment horizontal="center" vertical="center" wrapText="1"/>
    </xf>
    <xf numFmtId="10" fontId="9" fillId="0" borderId="82" xfId="0" applyNumberFormat="1" applyFont="1" applyBorder="1" applyAlignment="1">
      <alignment horizontal="center" vertical="center" wrapText="1"/>
    </xf>
    <xf numFmtId="10" fontId="9" fillId="0" borderId="89" xfId="0" applyNumberFormat="1" applyFont="1" applyBorder="1" applyAlignment="1">
      <alignment horizontal="center" vertical="center" wrapText="1"/>
    </xf>
    <xf numFmtId="10" fontId="9" fillId="0" borderId="91" xfId="0" applyNumberFormat="1" applyFont="1" applyBorder="1" applyAlignment="1">
      <alignment horizontal="center" vertical="center" wrapText="1"/>
    </xf>
    <xf numFmtId="165" fontId="5" fillId="0" borderId="80" xfId="4" applyNumberFormat="1" applyFont="1" applyBorder="1" applyAlignment="1">
      <alignment horizontal="center" vertical="center" wrapText="1"/>
    </xf>
    <xf numFmtId="165" fontId="5" fillId="0" borderId="89" xfId="4" applyNumberFormat="1" applyFont="1" applyBorder="1" applyAlignment="1">
      <alignment horizontal="center" vertical="center" wrapText="1"/>
    </xf>
    <xf numFmtId="165" fontId="5" fillId="0" borderId="98" xfId="4" applyNumberFormat="1" applyFont="1" applyBorder="1" applyAlignment="1">
      <alignment horizontal="center" vertical="center" wrapText="1"/>
    </xf>
    <xf numFmtId="0" fontId="3" fillId="0" borderId="77" xfId="0" applyNumberFormat="1" applyFont="1" applyBorder="1" applyAlignment="1">
      <alignment horizontal="center" vertical="center" wrapText="1"/>
    </xf>
    <xf numFmtId="0" fontId="3" fillId="0" borderId="86" xfId="0" applyNumberFormat="1" applyFont="1" applyBorder="1" applyAlignment="1">
      <alignment horizontal="center" vertical="center" wrapText="1"/>
    </xf>
    <xf numFmtId="0" fontId="3" fillId="0" borderId="95" xfId="0" applyNumberFormat="1" applyFont="1" applyBorder="1" applyAlignment="1">
      <alignment horizontal="center" vertical="center" wrapText="1"/>
    </xf>
    <xf numFmtId="164" fontId="3" fillId="0" borderId="80" xfId="1" applyNumberFormat="1" applyFont="1" applyBorder="1" applyAlignment="1">
      <alignment horizontal="center" vertical="center" wrapText="1"/>
    </xf>
    <xf numFmtId="164" fontId="3" fillId="0" borderId="83" xfId="1" applyNumberFormat="1" applyFont="1" applyBorder="1" applyAlignment="1">
      <alignment horizontal="center" vertical="center" wrapText="1"/>
    </xf>
    <xf numFmtId="164" fontId="3" fillId="0" borderId="89" xfId="1" applyNumberFormat="1" applyFont="1" applyBorder="1" applyAlignment="1">
      <alignment horizontal="center" vertical="center" wrapText="1"/>
    </xf>
    <xf numFmtId="164" fontId="3" fillId="0" borderId="92" xfId="1" applyNumberFormat="1" applyFont="1" applyBorder="1" applyAlignment="1">
      <alignment horizontal="center" vertical="center" wrapText="1"/>
    </xf>
    <xf numFmtId="164" fontId="3" fillId="0" borderId="82" xfId="1" applyNumberFormat="1" applyFont="1" applyBorder="1" applyAlignment="1">
      <alignment horizontal="center" vertical="center" wrapText="1"/>
    </xf>
    <xf numFmtId="164" fontId="3" fillId="0" borderId="91" xfId="1" applyNumberFormat="1" applyFont="1" applyBorder="1" applyAlignment="1">
      <alignment horizontal="center" vertical="center" wrapText="1"/>
    </xf>
    <xf numFmtId="166" fontId="3" fillId="0" borderId="79" xfId="5" applyNumberFormat="1" applyFont="1" applyBorder="1" applyAlignment="1">
      <alignment horizontal="center" vertical="center"/>
    </xf>
    <xf numFmtId="166" fontId="3" fillId="0" borderId="88" xfId="5" applyNumberFormat="1" applyFont="1" applyBorder="1" applyAlignment="1">
      <alignment horizontal="center" vertical="center"/>
    </xf>
    <xf numFmtId="166" fontId="3" fillId="0" borderId="97" xfId="5" applyNumberFormat="1" applyFont="1" applyBorder="1" applyAlignment="1">
      <alignment horizontal="center" vertical="center"/>
    </xf>
    <xf numFmtId="1" fontId="5" fillId="0" borderId="77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1" fontId="5" fillId="0" borderId="95" xfId="0" applyNumberFormat="1" applyFont="1" applyBorder="1" applyAlignment="1">
      <alignment horizontal="center" vertical="center"/>
    </xf>
    <xf numFmtId="165" fontId="5" fillId="0" borderId="81" xfId="4" applyNumberFormat="1" applyFont="1" applyBorder="1" applyAlignment="1">
      <alignment horizontal="center" vertical="center" wrapText="1"/>
    </xf>
    <xf numFmtId="165" fontId="5" fillId="0" borderId="90" xfId="4" applyNumberFormat="1" applyFont="1" applyBorder="1" applyAlignment="1">
      <alignment horizontal="center" vertical="center" wrapText="1"/>
    </xf>
    <xf numFmtId="165" fontId="5" fillId="0" borderId="77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 wrapText="1"/>
    </xf>
    <xf numFmtId="165" fontId="5" fillId="0" borderId="95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/>
    </xf>
    <xf numFmtId="165" fontId="5" fillId="0" borderId="95" xfId="4" applyNumberFormat="1" applyFont="1" applyBorder="1" applyAlignment="1">
      <alignment horizontal="center" vertical="center"/>
    </xf>
    <xf numFmtId="41" fontId="3" fillId="0" borderId="56" xfId="2" applyNumberFormat="1" applyFont="1" applyBorder="1" applyAlignment="1">
      <alignment horizontal="center" vertical="center"/>
    </xf>
    <xf numFmtId="41" fontId="3" fillId="0" borderId="57" xfId="2" applyNumberFormat="1" applyFont="1" applyBorder="1" applyAlignment="1">
      <alignment horizontal="center" vertical="center"/>
    </xf>
    <xf numFmtId="41" fontId="3" fillId="0" borderId="76" xfId="0" applyNumberFormat="1" applyFont="1" applyBorder="1" applyAlignment="1">
      <alignment horizontal="center" vertical="center"/>
    </xf>
    <xf numFmtId="41" fontId="3" fillId="0" borderId="85" xfId="0" applyNumberFormat="1" applyFont="1" applyBorder="1" applyAlignment="1">
      <alignment horizontal="center" vertical="center"/>
    </xf>
    <xf numFmtId="41" fontId="3" fillId="0" borderId="94" xfId="0" applyNumberFormat="1" applyFont="1" applyBorder="1" applyAlignment="1">
      <alignment horizontal="center" vertical="center"/>
    </xf>
    <xf numFmtId="166" fontId="3" fillId="0" borderId="77" xfId="5" applyNumberFormat="1" applyFont="1" applyBorder="1" applyAlignment="1">
      <alignment horizontal="center" vertical="center"/>
    </xf>
    <xf numFmtId="166" fontId="3" fillId="0" borderId="86" xfId="5" applyNumberFormat="1" applyFont="1" applyBorder="1" applyAlignment="1">
      <alignment horizontal="center" vertical="center"/>
    </xf>
    <xf numFmtId="166" fontId="3" fillId="0" borderId="95" xfId="5" applyNumberFormat="1" applyFont="1" applyBorder="1" applyAlignment="1">
      <alignment horizontal="center" vertical="center"/>
    </xf>
    <xf numFmtId="164" fontId="3" fillId="0" borderId="77" xfId="1" applyNumberFormat="1" applyFont="1" applyBorder="1" applyAlignment="1">
      <alignment horizontal="center" vertical="center" wrapText="1"/>
    </xf>
    <xf numFmtId="164" fontId="3" fillId="0" borderId="78" xfId="1" applyNumberFormat="1" applyFont="1" applyBorder="1" applyAlignment="1">
      <alignment horizontal="center" vertical="center" wrapText="1"/>
    </xf>
    <xf numFmtId="164" fontId="3" fillId="0" borderId="87" xfId="1" applyNumberFormat="1" applyFont="1" applyBorder="1" applyAlignment="1">
      <alignment horizontal="center" vertical="center" wrapText="1"/>
    </xf>
    <xf numFmtId="41" fontId="3" fillId="0" borderId="79" xfId="2" applyNumberFormat="1" applyFont="1" applyBorder="1" applyAlignment="1">
      <alignment horizontal="center" vertical="center"/>
    </xf>
    <xf numFmtId="41" fontId="3" fillId="0" borderId="84" xfId="2" applyNumberFormat="1" applyFont="1" applyBorder="1" applyAlignment="1">
      <alignment horizontal="center" vertical="center"/>
    </xf>
    <xf numFmtId="41" fontId="3" fillId="0" borderId="93" xfId="2" applyNumberFormat="1" applyFont="1" applyBorder="1" applyAlignment="1">
      <alignment horizontal="center" vertical="center"/>
    </xf>
    <xf numFmtId="165" fontId="5" fillId="0" borderId="89" xfId="4" applyNumberFormat="1" applyFont="1" applyBorder="1" applyAlignment="1">
      <alignment horizontal="center" vertical="center"/>
    </xf>
    <xf numFmtId="165" fontId="5" fillId="0" borderId="98" xfId="4" applyNumberFormat="1" applyFont="1" applyBorder="1" applyAlignment="1">
      <alignment horizontal="center" vertical="center"/>
    </xf>
    <xf numFmtId="164" fontId="23" fillId="0" borderId="100" xfId="1" applyNumberFormat="1" applyFont="1" applyBorder="1" applyAlignment="1">
      <alignment horizontal="center" vertical="center" wrapText="1"/>
    </xf>
    <xf numFmtId="164" fontId="23" fillId="0" borderId="102" xfId="1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41" fontId="23" fillId="0" borderId="86" xfId="2" applyNumberFormat="1" applyFont="1" applyBorder="1" applyAlignment="1">
      <alignment horizontal="center" vertical="center"/>
    </xf>
    <xf numFmtId="41" fontId="23" fillId="0" borderId="95" xfId="2" applyNumberFormat="1" applyFont="1" applyBorder="1" applyAlignment="1">
      <alignment horizontal="center" vertical="center"/>
    </xf>
    <xf numFmtId="164" fontId="23" fillId="0" borderId="86" xfId="1" applyNumberFormat="1" applyFont="1" applyBorder="1" applyAlignment="1">
      <alignment horizontal="center" vertical="center" wrapText="1"/>
    </xf>
    <xf numFmtId="164" fontId="23" fillId="0" borderId="95" xfId="1" applyNumberFormat="1" applyFont="1" applyBorder="1" applyAlignment="1">
      <alignment horizontal="center" vertical="center" wrapText="1"/>
    </xf>
    <xf numFmtId="165" fontId="9" fillId="0" borderId="89" xfId="4" applyNumberFormat="1" applyFont="1" applyBorder="1" applyAlignment="1">
      <alignment horizontal="center" vertical="center" wrapText="1"/>
    </xf>
    <xf numFmtId="165" fontId="9" fillId="0" borderId="98" xfId="4" applyNumberFormat="1" applyFont="1" applyBorder="1" applyAlignment="1">
      <alignment horizontal="center" vertical="center" wrapText="1"/>
    </xf>
    <xf numFmtId="164" fontId="26" fillId="0" borderId="86" xfId="1" applyNumberFormat="1" applyFont="1" applyBorder="1" applyAlignment="1">
      <alignment horizontal="center" vertical="center" wrapText="1"/>
    </xf>
    <xf numFmtId="164" fontId="26" fillId="0" borderId="95" xfId="1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/>
    </xf>
    <xf numFmtId="165" fontId="26" fillId="0" borderId="98" xfId="4" applyNumberFormat="1" applyFont="1" applyBorder="1" applyAlignment="1">
      <alignment horizontal="center" vertical="center"/>
    </xf>
    <xf numFmtId="165" fontId="26" fillId="0" borderId="86" xfId="4" applyNumberFormat="1" applyFont="1" applyBorder="1" applyAlignment="1">
      <alignment horizontal="center" vertical="center" wrapText="1"/>
    </xf>
    <xf numFmtId="165" fontId="26" fillId="0" borderId="95" xfId="4" applyNumberFormat="1" applyFont="1" applyBorder="1" applyAlignment="1">
      <alignment horizontal="center" vertical="center" wrapText="1"/>
    </xf>
    <xf numFmtId="0" fontId="23" fillId="0" borderId="87" xfId="0" applyNumberFormat="1" applyFont="1" applyBorder="1" applyAlignment="1">
      <alignment horizontal="center" vertical="center" wrapText="1"/>
    </xf>
    <xf numFmtId="0" fontId="23" fillId="0" borderId="96" xfId="0" applyNumberFormat="1" applyFont="1" applyBorder="1" applyAlignment="1">
      <alignment horizontal="center" vertical="center" wrapText="1"/>
    </xf>
    <xf numFmtId="41" fontId="23" fillId="0" borderId="77" xfId="2" applyNumberFormat="1" applyFont="1" applyBorder="1" applyAlignment="1">
      <alignment horizontal="center" vertical="center"/>
    </xf>
    <xf numFmtId="41" fontId="23" fillId="0" borderId="84" xfId="2" applyNumberFormat="1" applyFont="1" applyBorder="1" applyAlignment="1">
      <alignment horizontal="center" vertical="center"/>
    </xf>
    <xf numFmtId="41" fontId="23" fillId="0" borderId="93" xfId="2" applyNumberFormat="1" applyFont="1" applyBorder="1" applyAlignment="1">
      <alignment horizontal="center" vertical="center"/>
    </xf>
    <xf numFmtId="1" fontId="26" fillId="0" borderId="87" xfId="0" applyNumberFormat="1" applyFont="1" applyBorder="1" applyAlignment="1">
      <alignment horizontal="center" vertical="center" wrapText="1"/>
    </xf>
    <xf numFmtId="1" fontId="26" fillId="0" borderId="96" xfId="0" applyNumberFormat="1" applyFont="1" applyBorder="1" applyAlignment="1">
      <alignment horizontal="center" vertical="center" wrapText="1"/>
    </xf>
    <xf numFmtId="41" fontId="23" fillId="0" borderId="8" xfId="0" applyNumberFormat="1" applyFont="1" applyBorder="1" applyAlignment="1">
      <alignment horizontal="center" vertical="center"/>
    </xf>
    <xf numFmtId="41" fontId="23" fillId="0" borderId="1" xfId="0" applyNumberFormat="1" applyFont="1" applyBorder="1" applyAlignment="1">
      <alignment horizontal="center" vertical="center"/>
    </xf>
    <xf numFmtId="41" fontId="23" fillId="0" borderId="0" xfId="0" applyNumberFormat="1" applyFont="1" applyBorder="1" applyAlignment="1">
      <alignment horizontal="center" vertical="center"/>
    </xf>
    <xf numFmtId="41" fontId="23" fillId="0" borderId="29" xfId="0" applyNumberFormat="1" applyFont="1" applyBorder="1" applyAlignment="1">
      <alignment horizontal="center" vertical="center"/>
    </xf>
    <xf numFmtId="165" fontId="26" fillId="0" borderId="80" xfId="4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 wrapText="1"/>
    </xf>
    <xf numFmtId="165" fontId="26" fillId="0" borderId="98" xfId="4" applyNumberFormat="1" applyFont="1" applyBorder="1" applyAlignment="1">
      <alignment horizontal="center" vertical="center" wrapText="1"/>
    </xf>
    <xf numFmtId="0" fontId="23" fillId="0" borderId="77" xfId="0" applyNumberFormat="1" applyFont="1" applyBorder="1" applyAlignment="1">
      <alignment horizontal="center" vertical="center" wrapText="1"/>
    </xf>
    <xf numFmtId="0" fontId="23" fillId="0" borderId="86" xfId="0" applyNumberFormat="1" applyFont="1" applyBorder="1" applyAlignment="1">
      <alignment horizontal="center" vertical="center" wrapText="1"/>
    </xf>
    <xf numFmtId="0" fontId="23" fillId="0" borderId="95" xfId="0" applyNumberFormat="1" applyFont="1" applyBorder="1" applyAlignment="1">
      <alignment horizontal="center" vertical="center" wrapText="1"/>
    </xf>
    <xf numFmtId="164" fontId="23" fillId="0" borderId="80" xfId="1" applyNumberFormat="1" applyFont="1" applyBorder="1" applyAlignment="1">
      <alignment horizontal="center" vertical="center" wrapText="1"/>
    </xf>
    <xf numFmtId="164" fontId="23" fillId="0" borderId="83" xfId="1" applyNumberFormat="1" applyFont="1" applyBorder="1" applyAlignment="1">
      <alignment horizontal="center" vertical="center" wrapText="1"/>
    </xf>
    <xf numFmtId="164" fontId="23" fillId="0" borderId="89" xfId="1" applyNumberFormat="1" applyFont="1" applyBorder="1" applyAlignment="1">
      <alignment horizontal="center" vertical="center" wrapText="1"/>
    </xf>
    <xf numFmtId="164" fontId="23" fillId="0" borderId="92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/>
    </xf>
    <xf numFmtId="41" fontId="23" fillId="0" borderId="88" xfId="2" applyNumberFormat="1" applyFont="1" applyBorder="1" applyAlignment="1">
      <alignment horizontal="center" vertical="center"/>
    </xf>
    <xf numFmtId="41" fontId="23" fillId="0" borderId="97" xfId="2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 wrapText="1"/>
    </xf>
    <xf numFmtId="1" fontId="26" fillId="0" borderId="95" xfId="0" applyNumberFormat="1" applyFont="1" applyBorder="1" applyAlignment="1">
      <alignment horizontal="center" vertical="center" wrapText="1"/>
    </xf>
    <xf numFmtId="0" fontId="26" fillId="0" borderId="77" xfId="0" applyNumberFormat="1" applyFont="1" applyBorder="1" applyAlignment="1">
      <alignment horizontal="center" vertical="center" wrapText="1"/>
    </xf>
    <xf numFmtId="0" fontId="26" fillId="0" borderId="86" xfId="0" applyNumberFormat="1" applyFont="1" applyBorder="1" applyAlignment="1">
      <alignment horizontal="center" vertical="center" wrapText="1"/>
    </xf>
    <xf numFmtId="0" fontId="26" fillId="0" borderId="95" xfId="0" applyNumberFormat="1" applyFont="1" applyBorder="1" applyAlignment="1">
      <alignment horizontal="center" vertical="center" wrapText="1"/>
    </xf>
    <xf numFmtId="10" fontId="26" fillId="0" borderId="80" xfId="0" applyNumberFormat="1" applyFont="1" applyBorder="1" applyAlignment="1">
      <alignment horizontal="center" vertical="center" wrapText="1"/>
    </xf>
    <xf numFmtId="10" fontId="26" fillId="0" borderId="82" xfId="0" applyNumberFormat="1" applyFont="1" applyBorder="1" applyAlignment="1">
      <alignment horizontal="center" vertical="center" wrapText="1"/>
    </xf>
    <xf numFmtId="10" fontId="26" fillId="0" borderId="89" xfId="0" applyNumberFormat="1" applyFont="1" applyBorder="1" applyAlignment="1">
      <alignment horizontal="center" vertical="center" wrapText="1"/>
    </xf>
    <xf numFmtId="10" fontId="26" fillId="0" borderId="91" xfId="0" applyNumberFormat="1" applyFont="1" applyBorder="1" applyAlignment="1">
      <alignment horizontal="center" vertical="center" wrapText="1"/>
    </xf>
    <xf numFmtId="41" fontId="23" fillId="0" borderId="51" xfId="2" applyNumberFormat="1" applyFont="1" applyBorder="1" applyAlignment="1">
      <alignment horizontal="center" vertical="center"/>
    </xf>
    <xf numFmtId="41" fontId="23" fillId="0" borderId="52" xfId="2" applyNumberFormat="1" applyFont="1" applyBorder="1" applyAlignment="1">
      <alignment horizontal="center" vertical="center"/>
    </xf>
    <xf numFmtId="41" fontId="23" fillId="0" borderId="53" xfId="2" applyNumberFormat="1" applyFont="1" applyBorder="1" applyAlignment="1">
      <alignment horizontal="center" vertical="center"/>
    </xf>
    <xf numFmtId="41" fontId="23" fillId="0" borderId="54" xfId="2" applyNumberFormat="1" applyFont="1" applyBorder="1" applyAlignment="1">
      <alignment horizontal="center" vertical="center"/>
    </xf>
    <xf numFmtId="41" fontId="23" fillId="0" borderId="50" xfId="2" applyNumberFormat="1" applyFont="1" applyBorder="1" applyAlignment="1">
      <alignment horizontal="center" vertical="center"/>
    </xf>
    <xf numFmtId="41" fontId="23" fillId="0" borderId="56" xfId="2" applyNumberFormat="1" applyFont="1" applyBorder="1" applyAlignment="1">
      <alignment horizontal="center" vertical="center"/>
    </xf>
    <xf numFmtId="41" fontId="23" fillId="0" borderId="55" xfId="2" applyNumberFormat="1" applyFont="1" applyBorder="1" applyAlignment="1">
      <alignment horizontal="center" vertical="center"/>
    </xf>
    <xf numFmtId="41" fontId="23" fillId="0" borderId="46" xfId="2" applyNumberFormat="1" applyFont="1" applyBorder="1" applyAlignment="1">
      <alignment horizontal="center" vertical="center"/>
    </xf>
    <xf numFmtId="41" fontId="23" fillId="0" borderId="57" xfId="2" applyNumberFormat="1" applyFont="1" applyBorder="1" applyAlignment="1">
      <alignment horizontal="center" vertical="center"/>
    </xf>
    <xf numFmtId="41" fontId="23" fillId="0" borderId="58" xfId="2" applyNumberFormat="1" applyFont="1" applyBorder="1" applyAlignment="1">
      <alignment horizontal="center" vertical="center"/>
    </xf>
    <xf numFmtId="41" fontId="23" fillId="0" borderId="59" xfId="2" applyNumberFormat="1" applyFont="1" applyBorder="1" applyAlignment="1">
      <alignment horizontal="center" vertical="center"/>
    </xf>
    <xf numFmtId="41" fontId="23" fillId="0" borderId="76" xfId="0" applyNumberFormat="1" applyFont="1" applyBorder="1" applyAlignment="1">
      <alignment horizontal="center" vertical="center"/>
    </xf>
    <xf numFmtId="41" fontId="23" fillId="0" borderId="85" xfId="0" applyNumberFormat="1" applyFont="1" applyBorder="1" applyAlignment="1">
      <alignment horizontal="center" vertical="center"/>
    </xf>
    <xf numFmtId="41" fontId="23" fillId="0" borderId="94" xfId="0" applyNumberFormat="1" applyFont="1" applyBorder="1" applyAlignment="1">
      <alignment horizontal="center" vertical="center"/>
    </xf>
    <xf numFmtId="166" fontId="23" fillId="0" borderId="77" xfId="5" applyNumberFormat="1" applyFont="1" applyBorder="1" applyAlignment="1">
      <alignment horizontal="center" vertical="center"/>
    </xf>
    <xf numFmtId="166" fontId="23" fillId="0" borderId="86" xfId="5" applyNumberFormat="1" applyFont="1" applyBorder="1" applyAlignment="1">
      <alignment horizontal="center" vertical="center"/>
    </xf>
    <xf numFmtId="166" fontId="23" fillId="0" borderId="95" xfId="5" applyNumberFormat="1" applyFont="1" applyBorder="1" applyAlignment="1">
      <alignment horizontal="center" vertical="center"/>
    </xf>
    <xf numFmtId="1" fontId="26" fillId="0" borderId="77" xfId="0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/>
    </xf>
    <xf numFmtId="1" fontId="26" fillId="0" borderId="95" xfId="0" applyNumberFormat="1" applyFont="1" applyBorder="1" applyAlignment="1">
      <alignment horizontal="center" vertical="center"/>
    </xf>
    <xf numFmtId="165" fontId="26" fillId="0" borderId="77" xfId="4" applyNumberFormat="1" applyFont="1" applyBorder="1" applyAlignment="1">
      <alignment horizontal="center" vertical="center" wrapText="1"/>
    </xf>
    <xf numFmtId="164" fontId="23" fillId="0" borderId="77" xfId="1" applyNumberFormat="1" applyFont="1" applyBorder="1" applyAlignment="1">
      <alignment horizontal="center" vertical="center" wrapText="1"/>
    </xf>
    <xf numFmtId="164" fontId="23" fillId="0" borderId="78" xfId="1" applyNumberFormat="1" applyFont="1" applyBorder="1" applyAlignment="1">
      <alignment horizontal="center" vertical="center" wrapText="1"/>
    </xf>
    <xf numFmtId="164" fontId="23" fillId="0" borderId="87" xfId="1" applyNumberFormat="1" applyFont="1" applyBorder="1" applyAlignment="1">
      <alignment horizontal="center" vertical="center" wrapText="1"/>
    </xf>
    <xf numFmtId="166" fontId="23" fillId="0" borderId="81" xfId="5" applyNumberFormat="1" applyFont="1" applyBorder="1" applyAlignment="1">
      <alignment horizontal="center" vertical="center"/>
    </xf>
    <xf numFmtId="166" fontId="23" fillId="0" borderId="90" xfId="5" applyNumberFormat="1" applyFont="1" applyBorder="1" applyAlignment="1">
      <alignment horizontal="center" vertical="center"/>
    </xf>
    <xf numFmtId="166" fontId="23" fillId="0" borderId="104" xfId="5" applyNumberFormat="1" applyFont="1" applyBorder="1" applyAlignment="1">
      <alignment horizontal="center" vertical="center"/>
    </xf>
    <xf numFmtId="165" fontId="26" fillId="0" borderId="81" xfId="4" applyNumberFormat="1" applyFont="1" applyBorder="1" applyAlignment="1">
      <alignment horizontal="center" vertical="center" wrapText="1"/>
    </xf>
    <xf numFmtId="165" fontId="26" fillId="0" borderId="90" xfId="4" applyNumberFormat="1" applyFont="1" applyBorder="1" applyAlignment="1">
      <alignment horizontal="center" vertical="center" wrapText="1"/>
    </xf>
    <xf numFmtId="164" fontId="23" fillId="0" borderId="82" xfId="1" applyNumberFormat="1" applyFont="1" applyBorder="1" applyAlignment="1">
      <alignment horizontal="center" vertical="center" wrapText="1"/>
    </xf>
    <xf numFmtId="164" fontId="23" fillId="0" borderId="91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 wrapText="1"/>
    </xf>
    <xf numFmtId="41" fontId="23" fillId="0" borderId="88" xfId="2" applyNumberFormat="1" applyFont="1" applyBorder="1" applyAlignment="1">
      <alignment horizontal="center" vertical="center" wrapText="1"/>
    </xf>
    <xf numFmtId="41" fontId="23" fillId="0" borderId="97" xfId="2" applyNumberFormat="1" applyFont="1" applyBorder="1" applyAlignment="1">
      <alignment horizontal="center" vertical="center" wrapText="1"/>
    </xf>
    <xf numFmtId="41" fontId="23" fillId="0" borderId="40" xfId="0" applyNumberFormat="1" applyFont="1" applyBorder="1" applyAlignment="1">
      <alignment horizontal="center" vertical="center"/>
    </xf>
    <xf numFmtId="41" fontId="2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49" fontId="23" fillId="0" borderId="12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35" xfId="0" applyNumberFormat="1" applyFont="1" applyBorder="1" applyAlignment="1">
      <alignment horizontal="center" vertical="center"/>
    </xf>
    <xf numFmtId="3" fontId="23" fillId="0" borderId="120" xfId="0" applyNumberFormat="1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" fontId="23" fillId="0" borderId="121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3" fontId="23" fillId="0" borderId="159" xfId="0" applyNumberFormat="1" applyFont="1" applyBorder="1" applyAlignment="1">
      <alignment horizontal="center" vertical="center"/>
    </xf>
    <xf numFmtId="3" fontId="23" fillId="0" borderId="112" xfId="0" applyNumberFormat="1" applyFont="1" applyBorder="1" applyAlignment="1">
      <alignment horizontal="center" vertical="center"/>
    </xf>
    <xf numFmtId="3" fontId="23" fillId="0" borderId="113" xfId="0" applyNumberFormat="1" applyFont="1" applyBorder="1" applyAlignment="1">
      <alignment horizontal="center" vertical="center"/>
    </xf>
    <xf numFmtId="3" fontId="23" fillId="0" borderId="28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center" vertical="center"/>
    </xf>
    <xf numFmtId="49" fontId="23" fillId="0" borderId="120" xfId="0" applyNumberFormat="1" applyFont="1" applyBorder="1" applyAlignment="1">
      <alignment horizontal="center" vertical="center"/>
    </xf>
    <xf numFmtId="49" fontId="23" fillId="0" borderId="33" xfId="0" applyNumberFormat="1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1" fontId="23" fillId="0" borderId="122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36" xfId="0" applyNumberFormat="1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" fontId="23" fillId="0" borderId="121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3" fillId="0" borderId="35" xfId="0" applyNumberFormat="1" applyFont="1" applyBorder="1" applyAlignment="1">
      <alignment horizontal="center" vertical="center"/>
    </xf>
    <xf numFmtId="49" fontId="23" fillId="0" borderId="124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49" fontId="23" fillId="0" borderId="114" xfId="0" applyNumberFormat="1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/>
    </xf>
    <xf numFmtId="0" fontId="26" fillId="0" borderId="147" xfId="0" applyFont="1" applyBorder="1" applyAlignment="1">
      <alignment horizontal="center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/>
    </xf>
    <xf numFmtId="3" fontId="23" fillId="0" borderId="137" xfId="0" applyNumberFormat="1" applyFont="1" applyBorder="1" applyAlignment="1">
      <alignment horizontal="center" vertical="center"/>
    </xf>
    <xf numFmtId="3" fontId="23" fillId="0" borderId="140" xfId="0" applyNumberFormat="1" applyFont="1" applyBorder="1" applyAlignment="1">
      <alignment horizontal="center" vertical="center"/>
    </xf>
    <xf numFmtId="3" fontId="23" fillId="0" borderId="143" xfId="0" applyNumberFormat="1" applyFont="1" applyBorder="1" applyAlignment="1">
      <alignment horizontal="center" vertical="center"/>
    </xf>
    <xf numFmtId="0" fontId="23" fillId="0" borderId="138" xfId="0" applyFont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26" fillId="0" borderId="142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0" fontId="5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3" fontId="31" fillId="0" borderId="148" xfId="0" applyNumberFormat="1" applyFont="1" applyBorder="1" applyAlignment="1">
      <alignment horizontal="center" vertical="center"/>
    </xf>
    <xf numFmtId="3" fontId="31" fillId="0" borderId="143" xfId="0" applyNumberFormat="1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151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165" fontId="5" fillId="0" borderId="145" xfId="4" applyNumberFormat="1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3" fontId="31" fillId="0" borderId="17" xfId="0" applyNumberFormat="1" applyFont="1" applyBorder="1" applyAlignment="1">
      <alignment horizontal="center" vertical="center"/>
    </xf>
    <xf numFmtId="3" fontId="31" fillId="0" borderId="134" xfId="0" applyNumberFormat="1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41" fontId="3" fillId="0" borderId="21" xfId="2" applyNumberFormat="1" applyFont="1" applyBorder="1" applyAlignment="1">
      <alignment horizontal="center" vertical="center"/>
    </xf>
    <xf numFmtId="41" fontId="3" fillId="0" borderId="16" xfId="2" applyNumberFormat="1" applyFont="1" applyBorder="1" applyAlignment="1">
      <alignment horizontal="center" vertical="center"/>
    </xf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A379-3156-4388-B4D9-86F1CD7B988A}">
  <dimension ref="B2:AK169"/>
  <sheetViews>
    <sheetView workbookViewId="0">
      <selection activeCell="B2" sqref="B2"/>
    </sheetView>
  </sheetViews>
  <sheetFormatPr defaultRowHeight="15" x14ac:dyDescent="0.25"/>
  <cols>
    <col min="1" max="1" width="9.140625" style="132"/>
    <col min="2" max="2" width="42.85546875" style="132" bestFit="1" customWidth="1"/>
    <col min="3" max="4" width="12.7109375" style="132" bestFit="1" customWidth="1"/>
    <col min="5" max="5" width="9.28515625" style="138" bestFit="1" customWidth="1"/>
    <col min="6" max="6" width="9.5703125" style="132" bestFit="1" customWidth="1"/>
    <col min="7" max="7" width="9.28515625" style="132" bestFit="1" customWidth="1"/>
    <col min="8" max="8" width="18.7109375" style="132" bestFit="1" customWidth="1"/>
    <col min="9" max="9" width="9.28515625" style="138" bestFit="1" customWidth="1"/>
    <col min="10" max="10" width="10" style="132" bestFit="1" customWidth="1"/>
    <col min="11" max="11" width="9.28515625" style="138" bestFit="1" customWidth="1"/>
    <col min="12" max="13" width="10.7109375" style="132" customWidth="1"/>
    <col min="14" max="14" width="9.5703125" style="132" bestFit="1" customWidth="1"/>
    <col min="15" max="15" width="18.7109375" style="132" bestFit="1" customWidth="1"/>
    <col min="16" max="16" width="15.7109375" style="138" customWidth="1"/>
    <col min="17" max="17" width="15.7109375" style="132" customWidth="1"/>
    <col min="18" max="18" width="15.7109375" style="138" customWidth="1"/>
    <col min="19" max="19" width="12.7109375" style="132" customWidth="1"/>
    <col min="20" max="20" width="11.7109375" style="132" customWidth="1"/>
    <col min="21" max="21" width="11.7109375" style="138" customWidth="1"/>
    <col min="22" max="23" width="15.7109375" style="132" customWidth="1"/>
    <col min="24" max="25" width="11.7109375" style="132" customWidth="1"/>
    <col min="26" max="26" width="16.7109375" style="132" bestFit="1" customWidth="1"/>
    <col min="27" max="27" width="15.7109375" style="132" customWidth="1"/>
    <col min="28" max="28" width="12.7109375" style="132" bestFit="1" customWidth="1"/>
    <col min="29" max="29" width="8.28515625" style="132" bestFit="1" customWidth="1"/>
    <col min="30" max="30" width="14.28515625" style="132" bestFit="1" customWidth="1"/>
    <col min="31" max="31" width="12.7109375" style="132" bestFit="1" customWidth="1"/>
    <col min="32" max="32" width="8.28515625" style="132" bestFit="1" customWidth="1"/>
    <col min="33" max="33" width="15.5703125" style="132" bestFit="1" customWidth="1"/>
    <col min="34" max="34" width="12.7109375" style="132" bestFit="1" customWidth="1"/>
    <col min="35" max="35" width="8.7109375" style="132" bestFit="1" customWidth="1"/>
    <col min="36" max="36" width="15.7109375" style="132" customWidth="1"/>
    <col min="37" max="37" width="16.85546875" style="132" bestFit="1" customWidth="1"/>
    <col min="38" max="16384" width="9.140625" style="132"/>
  </cols>
  <sheetData>
    <row r="2" spans="2:37" s="131" customFormat="1" ht="18" x14ac:dyDescent="0.25">
      <c r="B2" s="21" t="s">
        <v>141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s="131" customFormat="1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s="131" customFormat="1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s="131" customFormat="1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s="131" customFormat="1" ht="16.5" thickTop="1" thickBot="1" x14ac:dyDescent="0.3">
      <c r="B6" s="890" t="s">
        <v>1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s="131" customFormat="1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s="131" customFormat="1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s="131" customForma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9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9</v>
      </c>
      <c r="P9" s="887" t="s">
        <v>15</v>
      </c>
      <c r="Q9" s="933" t="s">
        <v>16</v>
      </c>
      <c r="R9" s="887" t="s">
        <v>17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s="131" customFormat="1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s="131" customFormat="1" x14ac:dyDescent="0.25">
      <c r="B11" s="891"/>
      <c r="C11" s="902"/>
      <c r="D11" s="905"/>
      <c r="E11" s="908"/>
      <c r="F11" s="918" t="s">
        <v>25</v>
      </c>
      <c r="G11" s="918" t="s">
        <v>26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26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s="131" customFormat="1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s="131" customFormat="1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s="131" customFormat="1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31" customFormat="1" x14ac:dyDescent="0.25">
      <c r="B16" s="8"/>
      <c r="C16" s="69"/>
      <c r="D16" s="9"/>
      <c r="E16" s="147"/>
      <c r="F16" s="38"/>
      <c r="G16" s="38"/>
      <c r="H16" s="17"/>
      <c r="I16" s="134"/>
      <c r="J16" s="64"/>
      <c r="K16" s="140"/>
      <c r="L16" s="38"/>
      <c r="M16" s="38"/>
      <c r="N16" s="38"/>
      <c r="O16" s="44"/>
      <c r="P16" s="152"/>
      <c r="Q16" s="39"/>
      <c r="R16" s="100"/>
      <c r="S16" s="13"/>
      <c r="T16" s="9"/>
      <c r="U16" s="153"/>
      <c r="V16" s="38"/>
      <c r="W16" s="38"/>
      <c r="X16" s="38"/>
      <c r="Y16" s="40"/>
      <c r="Z16" s="17"/>
      <c r="AA16" s="263"/>
      <c r="AB16" s="266"/>
      <c r="AC16" s="9"/>
      <c r="AD16" s="17"/>
      <c r="AE16" s="9"/>
      <c r="AF16" s="9"/>
      <c r="AG16" s="17"/>
      <c r="AH16" s="9"/>
      <c r="AI16" s="9"/>
      <c r="AJ16" s="38"/>
      <c r="AK16" s="42"/>
    </row>
    <row r="17" spans="2:37" s="131" customFormat="1" x14ac:dyDescent="0.25">
      <c r="B17" s="8" t="s">
        <v>30</v>
      </c>
      <c r="C17" s="69">
        <v>36</v>
      </c>
      <c r="D17" s="9">
        <v>36</v>
      </c>
      <c r="E17" s="147"/>
      <c r="F17" s="38">
        <f>(D17/D$14)</f>
        <v>1.9463667820069203E-3</v>
      </c>
      <c r="G17" s="121">
        <f>(D17/D$17)</f>
        <v>1</v>
      </c>
      <c r="H17" s="17">
        <v>8786320</v>
      </c>
      <c r="I17" s="134"/>
      <c r="J17" s="64">
        <v>36</v>
      </c>
      <c r="K17" s="142"/>
      <c r="L17" s="38">
        <f>(J17/J$14)</f>
        <v>2.8753993610223642E-3</v>
      </c>
      <c r="M17" s="43">
        <f>(J17/J$17)</f>
        <v>1</v>
      </c>
      <c r="N17" s="38">
        <f>(J17/D17)</f>
        <v>1</v>
      </c>
      <c r="O17" s="44">
        <v>8786320</v>
      </c>
      <c r="P17" s="153"/>
      <c r="Q17" s="45">
        <f>(O17/J17)</f>
        <v>244064.44444444444</v>
      </c>
      <c r="R17" s="100"/>
      <c r="S17" s="62">
        <v>0</v>
      </c>
      <c r="T17" s="62">
        <v>0</v>
      </c>
      <c r="U17" s="161"/>
      <c r="V17" s="38"/>
      <c r="W17" s="43"/>
      <c r="X17" s="38"/>
      <c r="Y17" s="120"/>
      <c r="Z17" s="36">
        <v>0</v>
      </c>
      <c r="AA17" s="142"/>
      <c r="AB17" s="266">
        <v>0</v>
      </c>
      <c r="AC17" s="9">
        <v>0</v>
      </c>
      <c r="AD17" s="17">
        <v>0</v>
      </c>
      <c r="AE17" s="9">
        <v>0</v>
      </c>
      <c r="AF17" s="9">
        <v>0</v>
      </c>
      <c r="AG17" s="17">
        <v>0</v>
      </c>
      <c r="AH17" s="9">
        <v>0</v>
      </c>
      <c r="AI17" s="9">
        <v>0</v>
      </c>
      <c r="AJ17" s="38"/>
      <c r="AK17" s="42">
        <v>0</v>
      </c>
    </row>
    <row r="18" spans="2:37" x14ac:dyDescent="0.25">
      <c r="B18" s="7" t="s">
        <v>31</v>
      </c>
      <c r="C18" s="68">
        <v>22</v>
      </c>
      <c r="D18" s="12">
        <v>22</v>
      </c>
      <c r="E18" s="149">
        <v>44</v>
      </c>
      <c r="F18" s="35">
        <f>(D18/D$14)</f>
        <v>1.1894463667820069E-3</v>
      </c>
      <c r="G18" s="88">
        <f>(D18/D$17)</f>
        <v>0.61111111111111116</v>
      </c>
      <c r="H18" s="16">
        <v>5876320</v>
      </c>
      <c r="I18" s="136">
        <v>40</v>
      </c>
      <c r="J18" s="82">
        <v>22</v>
      </c>
      <c r="K18" s="143">
        <v>41</v>
      </c>
      <c r="L18" s="35">
        <f>(J18/J$14)</f>
        <v>1.757188498402556E-3</v>
      </c>
      <c r="M18" s="46">
        <f>(J18/J$17)</f>
        <v>0.61111111111111116</v>
      </c>
      <c r="N18" s="35">
        <f>(J18/D18)</f>
        <v>1</v>
      </c>
      <c r="O18" s="18">
        <v>5876320</v>
      </c>
      <c r="P18" s="154">
        <v>36</v>
      </c>
      <c r="Q18" s="48">
        <f>(O18/J18)</f>
        <v>267105.45454545453</v>
      </c>
      <c r="R18" s="96">
        <v>20</v>
      </c>
      <c r="S18" s="71">
        <v>0</v>
      </c>
      <c r="T18" s="71">
        <v>0</v>
      </c>
      <c r="U18" s="154"/>
      <c r="V18" s="35"/>
      <c r="W18" s="46"/>
      <c r="X18" s="35"/>
      <c r="Y18" s="47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2:37" x14ac:dyDescent="0.25">
      <c r="B19" s="7" t="s">
        <v>32</v>
      </c>
      <c r="C19" s="68">
        <v>0</v>
      </c>
      <c r="D19" s="12">
        <v>0</v>
      </c>
      <c r="E19" s="149"/>
      <c r="F19" s="35"/>
      <c r="G19" s="87"/>
      <c r="H19" s="16">
        <v>0</v>
      </c>
      <c r="I19" s="136"/>
      <c r="J19" s="82">
        <v>0</v>
      </c>
      <c r="K19" s="143"/>
      <c r="L19" s="35"/>
      <c r="M19" s="46"/>
      <c r="N19" s="35"/>
      <c r="O19" s="18">
        <v>0</v>
      </c>
      <c r="P19" s="154"/>
      <c r="Q19" s="48"/>
      <c r="R19" s="96"/>
      <c r="S19" s="71">
        <v>0</v>
      </c>
      <c r="T19" s="71">
        <v>0</v>
      </c>
      <c r="U19" s="162"/>
      <c r="V19" s="35"/>
      <c r="W19" s="46"/>
      <c r="X19" s="35"/>
      <c r="Y19" s="98"/>
      <c r="Z19" s="72">
        <v>0</v>
      </c>
      <c r="AA19" s="143"/>
      <c r="AB19" s="267">
        <v>0</v>
      </c>
      <c r="AC19" s="12">
        <v>0</v>
      </c>
      <c r="AD19" s="16">
        <v>0</v>
      </c>
      <c r="AE19" s="12">
        <v>0</v>
      </c>
      <c r="AF19" s="12">
        <v>0</v>
      </c>
      <c r="AG19" s="16">
        <v>0</v>
      </c>
      <c r="AH19" s="12">
        <v>0</v>
      </c>
      <c r="AI19" s="12">
        <v>0</v>
      </c>
      <c r="AJ19" s="35"/>
      <c r="AK19" s="65">
        <v>0</v>
      </c>
    </row>
    <row r="20" spans="2:37" x14ac:dyDescent="0.25">
      <c r="B20" s="7" t="s">
        <v>33</v>
      </c>
      <c r="C20" s="68">
        <v>5</v>
      </c>
      <c r="D20" s="12">
        <v>5</v>
      </c>
      <c r="E20" s="149">
        <v>56</v>
      </c>
      <c r="F20" s="57">
        <f>(D20/D$14)</f>
        <v>2.7032871972318341E-4</v>
      </c>
      <c r="G20" s="88">
        <f>(D20/D$17)</f>
        <v>0.1388888888888889</v>
      </c>
      <c r="H20" s="16">
        <v>1245000</v>
      </c>
      <c r="I20" s="136">
        <v>53</v>
      </c>
      <c r="J20" s="82">
        <v>5</v>
      </c>
      <c r="K20" s="143">
        <v>54</v>
      </c>
      <c r="L20" s="35">
        <f>(J20/J$14)</f>
        <v>3.9936102236421724E-4</v>
      </c>
      <c r="M20" s="46">
        <f>(J20/J$17)</f>
        <v>0.1388888888888889</v>
      </c>
      <c r="N20" s="35">
        <f>(J20/D20)</f>
        <v>1</v>
      </c>
      <c r="O20" s="18">
        <v>1245000</v>
      </c>
      <c r="P20" s="154">
        <v>53</v>
      </c>
      <c r="Q20" s="48">
        <f>(O20/J20)</f>
        <v>249000</v>
      </c>
      <c r="R20" s="96">
        <v>21</v>
      </c>
      <c r="S20" s="71">
        <v>0</v>
      </c>
      <c r="T20" s="71">
        <v>0</v>
      </c>
      <c r="U20" s="162"/>
      <c r="V20" s="35"/>
      <c r="W20" s="46"/>
      <c r="X20" s="35"/>
      <c r="Y20" s="98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2:37" x14ac:dyDescent="0.25">
      <c r="B21" s="7" t="s">
        <v>34</v>
      </c>
      <c r="C21" s="68">
        <v>9</v>
      </c>
      <c r="D21" s="12">
        <v>9</v>
      </c>
      <c r="E21" s="149">
        <v>51</v>
      </c>
      <c r="F21" s="57">
        <f>(D21/D$14)</f>
        <v>4.8659169550173008E-4</v>
      </c>
      <c r="G21" s="88">
        <f>(D21/D$17)</f>
        <v>0.25</v>
      </c>
      <c r="H21" s="16">
        <v>1665000</v>
      </c>
      <c r="I21" s="136">
        <v>50</v>
      </c>
      <c r="J21" s="82">
        <v>9</v>
      </c>
      <c r="K21" s="143">
        <v>49</v>
      </c>
      <c r="L21" s="35">
        <f>(J21/J$14)</f>
        <v>7.1884984025559105E-4</v>
      </c>
      <c r="M21" s="46">
        <f>(J21/J$17)</f>
        <v>0.25</v>
      </c>
      <c r="N21" s="35">
        <f>(J21/D21)</f>
        <v>1</v>
      </c>
      <c r="O21" s="18">
        <v>1665000</v>
      </c>
      <c r="P21" s="154">
        <v>50</v>
      </c>
      <c r="Q21" s="48">
        <f>(O21/J21)</f>
        <v>185000</v>
      </c>
      <c r="R21" s="96">
        <v>44</v>
      </c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2:37" x14ac:dyDescent="0.25">
      <c r="B22" s="7" t="s">
        <v>35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2:37" x14ac:dyDescent="0.25">
      <c r="B23" s="7" t="s">
        <v>36</v>
      </c>
      <c r="C23" s="68">
        <v>0</v>
      </c>
      <c r="D23" s="12">
        <v>0</v>
      </c>
      <c r="E23" s="149"/>
      <c r="F23" s="35"/>
      <c r="G23" s="87"/>
      <c r="H23" s="16">
        <v>0</v>
      </c>
      <c r="I23" s="136"/>
      <c r="J23" s="82">
        <v>0</v>
      </c>
      <c r="K23" s="143"/>
      <c r="L23" s="35"/>
      <c r="M23" s="46"/>
      <c r="N23" s="35"/>
      <c r="O23" s="18">
        <v>0</v>
      </c>
      <c r="P23" s="154"/>
      <c r="Q23" s="48"/>
      <c r="R23" s="96"/>
      <c r="S23" s="71">
        <v>0</v>
      </c>
      <c r="T23" s="71">
        <v>0</v>
      </c>
      <c r="U23" s="154"/>
      <c r="V23" s="35"/>
      <c r="W23" s="46"/>
      <c r="X23" s="35"/>
      <c r="Y23" s="47"/>
      <c r="Z23" s="72">
        <v>0</v>
      </c>
      <c r="AA23" s="143"/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0</v>
      </c>
      <c r="AI23" s="12">
        <v>0</v>
      </c>
      <c r="AJ23" s="35"/>
      <c r="AK23" s="65">
        <v>0</v>
      </c>
    </row>
    <row r="24" spans="2:37" x14ac:dyDescent="0.25">
      <c r="B24" s="7" t="s">
        <v>37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62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2:37" x14ac:dyDescent="0.25">
      <c r="B25" s="7" t="s">
        <v>38</v>
      </c>
      <c r="C25" s="68">
        <v>0</v>
      </c>
      <c r="D25" s="12">
        <v>0</v>
      </c>
      <c r="E25" s="150"/>
      <c r="F25" s="35"/>
      <c r="G25" s="87"/>
      <c r="H25" s="16">
        <v>0</v>
      </c>
      <c r="I25" s="136"/>
      <c r="J25" s="82">
        <v>0</v>
      </c>
      <c r="K25" s="143"/>
      <c r="L25" s="35"/>
      <c r="M25" s="46"/>
      <c r="N25" s="35"/>
      <c r="O25" s="18">
        <v>0</v>
      </c>
      <c r="P25" s="154"/>
      <c r="Q25" s="48"/>
      <c r="R25" s="96"/>
      <c r="S25" s="71">
        <v>0</v>
      </c>
      <c r="T25" s="71">
        <v>0</v>
      </c>
      <c r="U25" s="162"/>
      <c r="V25" s="35"/>
      <c r="W25" s="46"/>
      <c r="X25" s="35"/>
      <c r="Y25" s="98"/>
      <c r="Z25" s="72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2:37" x14ac:dyDescent="0.25">
      <c r="B26" s="7"/>
      <c r="C26" s="70"/>
      <c r="D26" s="10"/>
      <c r="E26" s="149"/>
      <c r="F26" s="46"/>
      <c r="G26" s="46"/>
      <c r="H26" s="16"/>
      <c r="I26" s="136"/>
      <c r="J26" s="82"/>
      <c r="K26" s="143"/>
      <c r="L26" s="46"/>
      <c r="M26" s="46"/>
      <c r="N26" s="35"/>
      <c r="O26" s="18"/>
      <c r="P26" s="154"/>
      <c r="Q26" s="50"/>
      <c r="R26" s="96"/>
      <c r="S26" s="51"/>
      <c r="T26" s="12"/>
      <c r="U26" s="162"/>
      <c r="V26" s="46"/>
      <c r="W26" s="46"/>
      <c r="X26" s="35"/>
      <c r="Y26" s="98"/>
      <c r="Z26" s="16"/>
      <c r="AA26" s="143"/>
      <c r="AB26" s="269"/>
      <c r="AC26" s="10"/>
      <c r="AD26" s="16"/>
      <c r="AE26" s="10"/>
      <c r="AF26" s="10"/>
      <c r="AG26" s="16"/>
      <c r="AH26" s="10"/>
      <c r="AI26" s="10"/>
      <c r="AJ26" s="35"/>
      <c r="AK26" s="65"/>
    </row>
    <row r="27" spans="2:37" s="131" customFormat="1" x14ac:dyDescent="0.25">
      <c r="B27" s="8" t="s">
        <v>39</v>
      </c>
      <c r="C27" s="69">
        <v>1419</v>
      </c>
      <c r="D27" s="9">
        <v>1745</v>
      </c>
      <c r="E27" s="148"/>
      <c r="F27" s="38">
        <f>(D27/D$14)</f>
        <v>9.4344723183391002E-2</v>
      </c>
      <c r="G27" s="121">
        <f>(D27/D$27)</f>
        <v>1</v>
      </c>
      <c r="H27" s="17">
        <v>305089957</v>
      </c>
      <c r="I27" s="134"/>
      <c r="J27" s="64">
        <v>1405</v>
      </c>
      <c r="K27" s="142"/>
      <c r="L27" s="38">
        <f>(J27/J$14)</f>
        <v>0.11222044728434505</v>
      </c>
      <c r="M27" s="43">
        <f>(J27/J$27)</f>
        <v>1</v>
      </c>
      <c r="N27" s="38">
        <f>(J27/D27)</f>
        <v>0.80515759312320911</v>
      </c>
      <c r="O27" s="44">
        <v>268392737</v>
      </c>
      <c r="P27" s="153"/>
      <c r="Q27" s="45">
        <f>(O27/J27)</f>
        <v>191026.8590747331</v>
      </c>
      <c r="R27" s="100"/>
      <c r="S27" s="62">
        <v>14</v>
      </c>
      <c r="T27" s="62">
        <v>340</v>
      </c>
      <c r="U27" s="153"/>
      <c r="V27" s="38">
        <f>(T27/T$14)</f>
        <v>5.6894243641231593E-2</v>
      </c>
      <c r="W27" s="43">
        <f>(T27/T$27)</f>
        <v>1</v>
      </c>
      <c r="X27" s="38">
        <f>(T27/D27)</f>
        <v>0.19484240687679083</v>
      </c>
      <c r="Y27" s="120"/>
      <c r="Z27" s="36">
        <v>36697220</v>
      </c>
      <c r="AA27" s="263"/>
      <c r="AB27" s="266">
        <v>1</v>
      </c>
      <c r="AC27" s="9">
        <v>2</v>
      </c>
      <c r="AD27" s="17">
        <v>525000</v>
      </c>
      <c r="AE27" s="9">
        <v>1</v>
      </c>
      <c r="AF27" s="9">
        <v>4</v>
      </c>
      <c r="AG27" s="17">
        <v>2683806</v>
      </c>
      <c r="AH27" s="9">
        <v>12</v>
      </c>
      <c r="AI27" s="9">
        <v>334</v>
      </c>
      <c r="AJ27" s="38">
        <f t="shared" ref="AJ27:AJ29" si="0">(AI27/T27)</f>
        <v>0.98235294117647054</v>
      </c>
      <c r="AK27" s="42">
        <v>33488414</v>
      </c>
    </row>
    <row r="28" spans="2:37" x14ac:dyDescent="0.25">
      <c r="B28" s="7" t="s">
        <v>40</v>
      </c>
      <c r="C28" s="68">
        <v>15</v>
      </c>
      <c r="D28" s="12">
        <v>24</v>
      </c>
      <c r="E28" s="149">
        <v>43</v>
      </c>
      <c r="F28" s="35">
        <f>(D28/D$14)</f>
        <v>1.2975778546712802E-3</v>
      </c>
      <c r="G28" s="88">
        <f>(D28/D$27)</f>
        <v>1.3753581661891117E-2</v>
      </c>
      <c r="H28" s="16">
        <v>10717131</v>
      </c>
      <c r="I28" s="136">
        <v>33</v>
      </c>
      <c r="J28" s="82">
        <v>12</v>
      </c>
      <c r="K28" s="143">
        <v>46</v>
      </c>
      <c r="L28" s="35">
        <f>(J28/J$14)</f>
        <v>9.5846645367412143E-4</v>
      </c>
      <c r="M28" s="46">
        <f>(J28/J$27)</f>
        <v>8.5409252669039152E-3</v>
      </c>
      <c r="N28" s="35">
        <f>(J28/D28)</f>
        <v>0.5</v>
      </c>
      <c r="O28" s="18">
        <v>5405040</v>
      </c>
      <c r="P28" s="154">
        <v>38</v>
      </c>
      <c r="Q28" s="48">
        <f>(O28/J28)</f>
        <v>450420</v>
      </c>
      <c r="R28" s="96">
        <v>4</v>
      </c>
      <c r="S28" s="71">
        <v>3</v>
      </c>
      <c r="T28" s="71">
        <v>12</v>
      </c>
      <c r="U28" s="162">
        <v>18</v>
      </c>
      <c r="V28" s="35">
        <f>(T28/T$14)</f>
        <v>2.008032128514056E-3</v>
      </c>
      <c r="W28" s="46">
        <f>(T28/T$27)</f>
        <v>3.5294117647058823E-2</v>
      </c>
      <c r="X28" s="35">
        <f>(T28/D28)</f>
        <v>0.5</v>
      </c>
      <c r="Y28" s="98">
        <v>9</v>
      </c>
      <c r="Z28" s="72">
        <v>5312091</v>
      </c>
      <c r="AA28" s="143">
        <v>17</v>
      </c>
      <c r="AB28" s="267">
        <v>1</v>
      </c>
      <c r="AC28" s="12">
        <v>2</v>
      </c>
      <c r="AD28" s="16">
        <v>525000</v>
      </c>
      <c r="AE28" s="12">
        <v>1</v>
      </c>
      <c r="AF28" s="12">
        <v>4</v>
      </c>
      <c r="AG28" s="16">
        <v>2683806</v>
      </c>
      <c r="AH28" s="12">
        <v>1</v>
      </c>
      <c r="AI28" s="12">
        <v>6</v>
      </c>
      <c r="AJ28" s="35">
        <f t="shared" si="0"/>
        <v>0.5</v>
      </c>
      <c r="AK28" s="65">
        <v>2103285</v>
      </c>
    </row>
    <row r="29" spans="2:37" x14ac:dyDescent="0.25">
      <c r="B29" s="7" t="s">
        <v>41</v>
      </c>
      <c r="C29" s="68">
        <v>1404</v>
      </c>
      <c r="D29" s="12">
        <v>1721</v>
      </c>
      <c r="E29" s="149">
        <v>4</v>
      </c>
      <c r="F29" s="35">
        <f>(D29/D$14)</f>
        <v>9.304714532871973E-2</v>
      </c>
      <c r="G29" s="88">
        <f>(D29/D$27)</f>
        <v>0.98624641833810889</v>
      </c>
      <c r="H29" s="16">
        <v>294372826</v>
      </c>
      <c r="I29" s="136">
        <v>5</v>
      </c>
      <c r="J29" s="82">
        <v>1393</v>
      </c>
      <c r="K29" s="143">
        <v>3</v>
      </c>
      <c r="L29" s="35">
        <f>(J29/J$14)</f>
        <v>0.11126198083067093</v>
      </c>
      <c r="M29" s="46">
        <f>(J29/J$27)</f>
        <v>0.99145907473309614</v>
      </c>
      <c r="N29" s="35">
        <f>(J29/D29)</f>
        <v>0.80941313190005815</v>
      </c>
      <c r="O29" s="18">
        <v>262987697</v>
      </c>
      <c r="P29" s="154">
        <v>4</v>
      </c>
      <c r="Q29" s="48">
        <f>(O29/J29)</f>
        <v>188792.31658291459</v>
      </c>
      <c r="R29" s="96">
        <v>43</v>
      </c>
      <c r="S29" s="71">
        <v>11</v>
      </c>
      <c r="T29" s="71">
        <v>328</v>
      </c>
      <c r="U29" s="162">
        <v>6</v>
      </c>
      <c r="V29" s="35">
        <f>(T29/T$14)</f>
        <v>5.4886211512717539E-2</v>
      </c>
      <c r="W29" s="46">
        <f>(T29/T$27)</f>
        <v>0.96470588235294119</v>
      </c>
      <c r="X29" s="35">
        <f>(T29/D29)</f>
        <v>0.19058686809994188</v>
      </c>
      <c r="Y29" s="98">
        <v>16</v>
      </c>
      <c r="Z29" s="72">
        <v>31385129</v>
      </c>
      <c r="AA29" s="99">
        <v>7</v>
      </c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11</v>
      </c>
      <c r="AI29" s="12">
        <v>328</v>
      </c>
      <c r="AJ29" s="35">
        <f t="shared" si="0"/>
        <v>1</v>
      </c>
      <c r="AK29" s="65">
        <v>31385129</v>
      </c>
    </row>
    <row r="30" spans="2:37" x14ac:dyDescent="0.25">
      <c r="B30" s="7"/>
      <c r="C30" s="70"/>
      <c r="D30" s="10"/>
      <c r="E30" s="149"/>
      <c r="F30" s="46"/>
      <c r="G30" s="46"/>
      <c r="H30" s="16"/>
      <c r="I30" s="136"/>
      <c r="J30" s="82"/>
      <c r="K30" s="143"/>
      <c r="L30" s="46"/>
      <c r="M30" s="46"/>
      <c r="N30" s="35"/>
      <c r="O30" s="18"/>
      <c r="P30" s="154"/>
      <c r="Q30" s="50"/>
      <c r="R30" s="96"/>
      <c r="S30" s="11"/>
      <c r="T30" s="12"/>
      <c r="U30" s="162"/>
      <c r="V30" s="46"/>
      <c r="W30" s="46"/>
      <c r="X30" s="35"/>
      <c r="Y30" s="98"/>
      <c r="Z30" s="16"/>
      <c r="AA30" s="76"/>
      <c r="AB30" s="269"/>
      <c r="AC30" s="10"/>
      <c r="AD30" s="16"/>
      <c r="AE30" s="10"/>
      <c r="AF30" s="10"/>
      <c r="AG30" s="16"/>
      <c r="AH30" s="10"/>
      <c r="AI30" s="10"/>
      <c r="AJ30" s="35"/>
      <c r="AK30" s="65"/>
    </row>
    <row r="31" spans="2:37" s="131" customFormat="1" x14ac:dyDescent="0.25">
      <c r="B31" s="8" t="s">
        <v>42</v>
      </c>
      <c r="C31" s="69">
        <v>205</v>
      </c>
      <c r="D31" s="9">
        <v>1557</v>
      </c>
      <c r="E31" s="148">
        <v>6</v>
      </c>
      <c r="F31" s="38">
        <f>(D31/D$14)</f>
        <v>8.4180363321799304E-2</v>
      </c>
      <c r="G31" s="121">
        <f>(D31/D$31)</f>
        <v>1</v>
      </c>
      <c r="H31" s="17">
        <v>314764990</v>
      </c>
      <c r="I31" s="134">
        <v>3</v>
      </c>
      <c r="J31" s="64">
        <v>191</v>
      </c>
      <c r="K31" s="142">
        <v>16</v>
      </c>
      <c r="L31" s="38">
        <f>(J31/J$14)</f>
        <v>1.52555910543131E-2</v>
      </c>
      <c r="M31" s="43">
        <f>(J31/J$31)</f>
        <v>1</v>
      </c>
      <c r="N31" s="38">
        <f>(J31/D31)</f>
        <v>0.12267180475272961</v>
      </c>
      <c r="O31" s="44">
        <v>26227600</v>
      </c>
      <c r="P31" s="153">
        <v>20</v>
      </c>
      <c r="Q31" s="45">
        <f>(O31/J31)</f>
        <v>137317.27748691099</v>
      </c>
      <c r="R31" s="100">
        <v>54</v>
      </c>
      <c r="S31" s="62">
        <v>14</v>
      </c>
      <c r="T31" s="62">
        <v>1366</v>
      </c>
      <c r="U31" s="161">
        <v>1</v>
      </c>
      <c r="V31" s="38">
        <f>(T31/T$14)</f>
        <v>0.22858099062918341</v>
      </c>
      <c r="W31" s="43">
        <f>(T31/T$31)</f>
        <v>1</v>
      </c>
      <c r="X31" s="38">
        <f>(T31/D31)</f>
        <v>0.87732819524727035</v>
      </c>
      <c r="Y31" s="120">
        <v>4</v>
      </c>
      <c r="Z31" s="36">
        <v>288537390</v>
      </c>
      <c r="AA31" s="101">
        <v>1</v>
      </c>
      <c r="AB31" s="266">
        <v>0</v>
      </c>
      <c r="AC31" s="9">
        <v>0</v>
      </c>
      <c r="AD31" s="17">
        <v>0</v>
      </c>
      <c r="AE31" s="9">
        <v>0</v>
      </c>
      <c r="AF31" s="9">
        <v>0</v>
      </c>
      <c r="AG31" s="17">
        <v>0</v>
      </c>
      <c r="AH31" s="9">
        <v>14</v>
      </c>
      <c r="AI31" s="9">
        <v>1366</v>
      </c>
      <c r="AJ31" s="38">
        <f>(AI31/T31)</f>
        <v>1</v>
      </c>
      <c r="AK31" s="42">
        <v>288537390</v>
      </c>
    </row>
    <row r="32" spans="2:37" x14ac:dyDescent="0.25">
      <c r="B32" s="7"/>
      <c r="C32" s="68"/>
      <c r="D32" s="12"/>
      <c r="E32" s="149"/>
      <c r="F32" s="46"/>
      <c r="G32" s="46"/>
      <c r="H32" s="16"/>
      <c r="I32" s="136"/>
      <c r="J32" s="82"/>
      <c r="K32" s="143"/>
      <c r="L32" s="46"/>
      <c r="M32" s="46"/>
      <c r="N32" s="35"/>
      <c r="O32" s="18"/>
      <c r="P32" s="154"/>
      <c r="Q32" s="50"/>
      <c r="R32" s="96"/>
      <c r="S32" s="11"/>
      <c r="T32" s="53"/>
      <c r="U32" s="162"/>
      <c r="V32" s="46"/>
      <c r="W32" s="46"/>
      <c r="X32" s="35"/>
      <c r="Y32" s="98"/>
      <c r="Z32" s="16"/>
      <c r="AA32" s="76"/>
      <c r="AB32" s="267"/>
      <c r="AC32" s="12"/>
      <c r="AD32" s="16"/>
      <c r="AE32" s="12"/>
      <c r="AF32" s="12"/>
      <c r="AG32" s="16"/>
      <c r="AH32" s="12"/>
      <c r="AI32" s="12"/>
      <c r="AJ32" s="35"/>
      <c r="AK32" s="65"/>
    </row>
    <row r="33" spans="2:37" s="131" customFormat="1" x14ac:dyDescent="0.25">
      <c r="B33" s="8" t="s">
        <v>43</v>
      </c>
      <c r="C33" s="69">
        <v>895</v>
      </c>
      <c r="D33" s="9">
        <v>986</v>
      </c>
      <c r="E33" s="148">
        <v>8</v>
      </c>
      <c r="F33" s="38">
        <f>(D33/D$14)</f>
        <v>5.3308823529411763E-2</v>
      </c>
      <c r="G33" s="121">
        <f>(D33/D$33)</f>
        <v>1</v>
      </c>
      <c r="H33" s="17">
        <v>232772259</v>
      </c>
      <c r="I33" s="134">
        <v>7</v>
      </c>
      <c r="J33" s="64">
        <v>886</v>
      </c>
      <c r="K33" s="142">
        <v>4</v>
      </c>
      <c r="L33" s="38">
        <f>(J33/J$14)</f>
        <v>7.0766773162939292E-2</v>
      </c>
      <c r="M33" s="43">
        <f>(J33/J$33)</f>
        <v>1</v>
      </c>
      <c r="N33" s="38">
        <f>(J33/D33)</f>
        <v>0.89858012170385393</v>
      </c>
      <c r="O33" s="44">
        <v>212022259</v>
      </c>
      <c r="P33" s="153">
        <v>5</v>
      </c>
      <c r="Q33" s="45">
        <f>(O33/J33)</f>
        <v>239302.77539503385</v>
      </c>
      <c r="R33" s="100">
        <v>25</v>
      </c>
      <c r="S33" s="62">
        <v>9</v>
      </c>
      <c r="T33" s="62">
        <v>100</v>
      </c>
      <c r="U33" s="153">
        <v>10</v>
      </c>
      <c r="V33" s="38">
        <f>(T33/T$14)</f>
        <v>1.6733601070950468E-2</v>
      </c>
      <c r="W33" s="43">
        <f>(T33/T$33)</f>
        <v>1</v>
      </c>
      <c r="X33" s="38">
        <f>(T33/D33)</f>
        <v>0.10141987829614604</v>
      </c>
      <c r="Y33" s="120">
        <v>18</v>
      </c>
      <c r="Z33" s="36">
        <v>20750000</v>
      </c>
      <c r="AA33" s="77">
        <v>9</v>
      </c>
      <c r="AB33" s="266">
        <v>0</v>
      </c>
      <c r="AC33" s="9">
        <v>0</v>
      </c>
      <c r="AD33" s="17">
        <v>0</v>
      </c>
      <c r="AE33" s="9">
        <v>0</v>
      </c>
      <c r="AF33" s="9">
        <v>0</v>
      </c>
      <c r="AG33" s="17">
        <v>0</v>
      </c>
      <c r="AH33" s="9">
        <v>9</v>
      </c>
      <c r="AI33" s="9">
        <v>100</v>
      </c>
      <c r="AJ33" s="38">
        <f>(AI33/T33)</f>
        <v>1</v>
      </c>
      <c r="AK33" s="42">
        <v>20750000</v>
      </c>
    </row>
    <row r="34" spans="2:37" x14ac:dyDescent="0.25">
      <c r="B34" s="7"/>
      <c r="C34" s="68"/>
      <c r="D34" s="12"/>
      <c r="E34" s="149"/>
      <c r="F34" s="46"/>
      <c r="G34" s="46"/>
      <c r="H34" s="16"/>
      <c r="I34" s="136"/>
      <c r="J34" s="82"/>
      <c r="K34" s="143"/>
      <c r="L34" s="46"/>
      <c r="M34" s="46"/>
      <c r="N34" s="35"/>
      <c r="O34" s="18"/>
      <c r="P34" s="154"/>
      <c r="Q34" s="50"/>
      <c r="R34" s="96"/>
      <c r="S34" s="51"/>
      <c r="T34" s="12"/>
      <c r="U34" s="162"/>
      <c r="V34" s="46"/>
      <c r="W34" s="46"/>
      <c r="X34" s="35"/>
      <c r="Y34" s="47"/>
      <c r="Z34" s="16"/>
      <c r="AA34" s="76"/>
      <c r="AB34" s="267"/>
      <c r="AC34" s="12"/>
      <c r="AD34" s="16"/>
      <c r="AE34" s="12"/>
      <c r="AF34" s="12"/>
      <c r="AG34" s="16"/>
      <c r="AH34" s="12"/>
      <c r="AI34" s="12"/>
      <c r="AJ34" s="35"/>
      <c r="AK34" s="65"/>
    </row>
    <row r="35" spans="2:37" s="131" customFormat="1" x14ac:dyDescent="0.25">
      <c r="B35" s="8" t="s">
        <v>44</v>
      </c>
      <c r="C35" s="69">
        <v>238</v>
      </c>
      <c r="D35" s="9">
        <v>240</v>
      </c>
      <c r="E35" s="148">
        <v>15</v>
      </c>
      <c r="F35" s="38">
        <f>(D35/D$14)</f>
        <v>1.2975778546712802E-2</v>
      </c>
      <c r="G35" s="121">
        <f>(D35/D$35)</f>
        <v>1</v>
      </c>
      <c r="H35" s="17">
        <v>57034959</v>
      </c>
      <c r="I35" s="134">
        <v>18</v>
      </c>
      <c r="J35" s="64">
        <v>237</v>
      </c>
      <c r="K35" s="142">
        <v>14</v>
      </c>
      <c r="L35" s="38">
        <f>(J35/J$14)</f>
        <v>1.8929712460063898E-2</v>
      </c>
      <c r="M35" s="43">
        <f>(J35/J$35)</f>
        <v>1</v>
      </c>
      <c r="N35" s="38">
        <f>(J35/D35)</f>
        <v>0.98750000000000004</v>
      </c>
      <c r="O35" s="44">
        <v>56284959</v>
      </c>
      <c r="P35" s="153">
        <v>17</v>
      </c>
      <c r="Q35" s="45">
        <f>(O35/J35)</f>
        <v>237489.27848101265</v>
      </c>
      <c r="R35" s="100">
        <v>26</v>
      </c>
      <c r="S35" s="62">
        <v>1</v>
      </c>
      <c r="T35" s="62">
        <v>3</v>
      </c>
      <c r="U35" s="161">
        <v>20</v>
      </c>
      <c r="V35" s="38">
        <f>(T35/T$14)</f>
        <v>5.0200803212851401E-4</v>
      </c>
      <c r="W35" s="43">
        <f>(T35/T$35)</f>
        <v>1</v>
      </c>
      <c r="X35" s="56">
        <f>(T35/D35)</f>
        <v>1.2500000000000001E-2</v>
      </c>
      <c r="Y35" s="120">
        <v>24</v>
      </c>
      <c r="Z35" s="36">
        <v>750000</v>
      </c>
      <c r="AA35" s="75">
        <v>22</v>
      </c>
      <c r="AB35" s="266">
        <v>0</v>
      </c>
      <c r="AC35" s="9">
        <v>0</v>
      </c>
      <c r="AD35" s="17">
        <v>0</v>
      </c>
      <c r="AE35" s="9">
        <v>1</v>
      </c>
      <c r="AF35" s="9">
        <v>3</v>
      </c>
      <c r="AG35" s="17">
        <v>750000</v>
      </c>
      <c r="AH35" s="9">
        <v>0</v>
      </c>
      <c r="AI35" s="9">
        <v>0</v>
      </c>
      <c r="AJ35" s="38"/>
      <c r="AK35" s="42">
        <v>0</v>
      </c>
    </row>
    <row r="36" spans="2:37" x14ac:dyDescent="0.25">
      <c r="B36" s="7"/>
      <c r="C36" s="68"/>
      <c r="D36" s="12"/>
      <c r="E36" s="149"/>
      <c r="F36" s="46"/>
      <c r="G36" s="46"/>
      <c r="H36" s="16"/>
      <c r="I36" s="136"/>
      <c r="J36" s="82"/>
      <c r="K36" s="143"/>
      <c r="L36" s="46"/>
      <c r="M36" s="46"/>
      <c r="N36" s="35"/>
      <c r="O36" s="18"/>
      <c r="P36" s="154"/>
      <c r="Q36" s="50"/>
      <c r="R36" s="96"/>
      <c r="S36" s="51"/>
      <c r="T36" s="12"/>
      <c r="U36" s="162"/>
      <c r="V36" s="46"/>
      <c r="W36" s="46"/>
      <c r="X36" s="35"/>
      <c r="Y36" s="98"/>
      <c r="Z36" s="16"/>
      <c r="AA36" s="76"/>
      <c r="AB36" s="267"/>
      <c r="AC36" s="12"/>
      <c r="AD36" s="16"/>
      <c r="AE36" s="12"/>
      <c r="AF36" s="12"/>
      <c r="AG36" s="16"/>
      <c r="AH36" s="12"/>
      <c r="AI36" s="12"/>
      <c r="AJ36" s="35"/>
      <c r="AK36" s="65"/>
    </row>
    <row r="37" spans="2:37" s="131" customFormat="1" x14ac:dyDescent="0.25">
      <c r="B37" s="8" t="s">
        <v>45</v>
      </c>
      <c r="C37" s="69">
        <v>95</v>
      </c>
      <c r="D37" s="9">
        <v>95</v>
      </c>
      <c r="E37" s="148"/>
      <c r="F37" s="38">
        <f>(D37/D$14)</f>
        <v>5.1362456747404842E-3</v>
      </c>
      <c r="G37" s="121">
        <f>(D37/D$37)</f>
        <v>1</v>
      </c>
      <c r="H37" s="17">
        <v>19311113</v>
      </c>
      <c r="I37" s="134"/>
      <c r="J37" s="64">
        <v>95</v>
      </c>
      <c r="K37" s="142"/>
      <c r="L37" s="38">
        <f>(J37/J$14)</f>
        <v>7.5878594249201275E-3</v>
      </c>
      <c r="M37" s="43">
        <f>(J37/J$37)</f>
        <v>1</v>
      </c>
      <c r="N37" s="38">
        <f>(J37/D37)</f>
        <v>1</v>
      </c>
      <c r="O37" s="44">
        <v>19311113</v>
      </c>
      <c r="P37" s="153"/>
      <c r="Q37" s="45">
        <f>(O37/J37)</f>
        <v>203274.87368421053</v>
      </c>
      <c r="R37" s="100"/>
      <c r="S37" s="62">
        <v>0</v>
      </c>
      <c r="T37" s="62">
        <v>0</v>
      </c>
      <c r="U37" s="161"/>
      <c r="V37" s="38"/>
      <c r="W37" s="43"/>
      <c r="X37" s="38"/>
      <c r="Y37" s="120"/>
      <c r="Z37" s="36">
        <v>0</v>
      </c>
      <c r="AA37" s="75"/>
      <c r="AB37" s="266">
        <v>0</v>
      </c>
      <c r="AC37" s="9">
        <v>0</v>
      </c>
      <c r="AD37" s="17">
        <v>0</v>
      </c>
      <c r="AE37" s="9">
        <v>0</v>
      </c>
      <c r="AF37" s="9">
        <v>0</v>
      </c>
      <c r="AG37" s="17">
        <v>0</v>
      </c>
      <c r="AH37" s="9">
        <v>0</v>
      </c>
      <c r="AI37" s="9">
        <v>0</v>
      </c>
      <c r="AJ37" s="38"/>
      <c r="AK37" s="42">
        <v>0</v>
      </c>
    </row>
    <row r="38" spans="2:37" x14ac:dyDescent="0.25">
      <c r="B38" s="7" t="s">
        <v>46</v>
      </c>
      <c r="C38" s="68">
        <v>58</v>
      </c>
      <c r="D38" s="12">
        <v>58</v>
      </c>
      <c r="E38" s="149">
        <v>32</v>
      </c>
      <c r="F38" s="35">
        <f>(D38/D$14)</f>
        <v>3.1358131487889272E-3</v>
      </c>
      <c r="G38" s="88">
        <f>(D38/D$37)</f>
        <v>0.61052631578947369</v>
      </c>
      <c r="H38" s="16">
        <v>14339470</v>
      </c>
      <c r="I38" s="136">
        <v>27</v>
      </c>
      <c r="J38" s="82">
        <v>58</v>
      </c>
      <c r="K38" s="143">
        <v>28</v>
      </c>
      <c r="L38" s="35">
        <f>(J38/J$14)</f>
        <v>4.6325878594249198E-3</v>
      </c>
      <c r="M38" s="46">
        <f>(J38/J$37)</f>
        <v>0.61052631578947369</v>
      </c>
      <c r="N38" s="35">
        <f>(J38/D38)</f>
        <v>1</v>
      </c>
      <c r="O38" s="18">
        <v>14339470</v>
      </c>
      <c r="P38" s="154">
        <v>26</v>
      </c>
      <c r="Q38" s="48">
        <f>(O38/J38)</f>
        <v>247232.24137931035</v>
      </c>
      <c r="R38" s="96">
        <v>24</v>
      </c>
      <c r="S38" s="71">
        <v>0</v>
      </c>
      <c r="T38" s="71">
        <v>0</v>
      </c>
      <c r="U38" s="162"/>
      <c r="V38" s="35"/>
      <c r="W38" s="46"/>
      <c r="X38" s="35"/>
      <c r="Y38" s="98"/>
      <c r="Z38" s="72">
        <v>0</v>
      </c>
      <c r="AA38" s="76"/>
      <c r="AB38" s="267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0</v>
      </c>
      <c r="AI38" s="12">
        <v>0</v>
      </c>
      <c r="AJ38" s="35"/>
      <c r="AK38" s="65">
        <v>0</v>
      </c>
    </row>
    <row r="39" spans="2:37" x14ac:dyDescent="0.25">
      <c r="B39" s="7" t="s">
        <v>47</v>
      </c>
      <c r="C39" s="68">
        <v>30</v>
      </c>
      <c r="D39" s="12">
        <v>30</v>
      </c>
      <c r="E39" s="149">
        <v>40</v>
      </c>
      <c r="F39" s="35">
        <f>(D39/D$14)</f>
        <v>1.6219723183391003E-3</v>
      </c>
      <c r="G39" s="88">
        <f>(D39/D$37)</f>
        <v>0.31578947368421051</v>
      </c>
      <c r="H39" s="16">
        <v>4037643</v>
      </c>
      <c r="I39" s="136">
        <v>42</v>
      </c>
      <c r="J39" s="82">
        <v>30</v>
      </c>
      <c r="K39" s="143">
        <v>38</v>
      </c>
      <c r="L39" s="35">
        <f>(J39/J$14)</f>
        <v>2.3961661341853034E-3</v>
      </c>
      <c r="M39" s="46">
        <f>(J39/J$37)</f>
        <v>0.31578947368421051</v>
      </c>
      <c r="N39" s="35">
        <f>(J39/D39)</f>
        <v>1</v>
      </c>
      <c r="O39" s="18">
        <v>4037643</v>
      </c>
      <c r="P39" s="154">
        <v>39</v>
      </c>
      <c r="Q39" s="48">
        <f>(O39/J39)</f>
        <v>134588.1</v>
      </c>
      <c r="R39" s="96">
        <v>55</v>
      </c>
      <c r="S39" s="71">
        <v>0</v>
      </c>
      <c r="T39" s="71">
        <v>0</v>
      </c>
      <c r="U39" s="162"/>
      <c r="V39" s="35"/>
      <c r="W39" s="46"/>
      <c r="X39" s="35"/>
      <c r="Y39" s="47"/>
      <c r="Z39" s="72">
        <v>0</v>
      </c>
      <c r="AA39" s="76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2:37" x14ac:dyDescent="0.25">
      <c r="B40" s="7" t="s">
        <v>48</v>
      </c>
      <c r="C40" s="68">
        <v>1</v>
      </c>
      <c r="D40" s="12">
        <v>1</v>
      </c>
      <c r="E40" s="149">
        <v>65</v>
      </c>
      <c r="F40" s="57">
        <f>(D40/D$14)</f>
        <v>5.406574394463668E-5</v>
      </c>
      <c r="G40" s="88">
        <f>(D40/D$37)</f>
        <v>1.0526315789473684E-2</v>
      </c>
      <c r="H40" s="16">
        <v>124000</v>
      </c>
      <c r="I40" s="136">
        <v>68</v>
      </c>
      <c r="J40" s="82">
        <v>1</v>
      </c>
      <c r="K40" s="143">
        <v>64</v>
      </c>
      <c r="L40" s="57">
        <f>(J40/J$14)</f>
        <v>7.9872204472843453E-5</v>
      </c>
      <c r="M40" s="46">
        <f>(J40/J$37)</f>
        <v>1.0526315789473684E-2</v>
      </c>
      <c r="N40" s="35">
        <f>(J40/D40)</f>
        <v>1</v>
      </c>
      <c r="O40" s="18">
        <v>124000</v>
      </c>
      <c r="P40" s="154">
        <v>67</v>
      </c>
      <c r="Q40" s="48">
        <f>(O40/J40)</f>
        <v>124000</v>
      </c>
      <c r="R40" s="96">
        <v>59</v>
      </c>
      <c r="S40" s="71">
        <v>0</v>
      </c>
      <c r="T40" s="71">
        <v>0</v>
      </c>
      <c r="U40" s="154"/>
      <c r="V40" s="57"/>
      <c r="W40" s="46"/>
      <c r="X40" s="35"/>
      <c r="Y40" s="98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2:37" x14ac:dyDescent="0.25">
      <c r="B41" s="7" t="s">
        <v>49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57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57"/>
      <c r="W41" s="46"/>
      <c r="X41" s="35"/>
      <c r="Y41" s="47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2:37" x14ac:dyDescent="0.25">
      <c r="B42" s="7" t="s">
        <v>50</v>
      </c>
      <c r="C42" s="68">
        <v>2</v>
      </c>
      <c r="D42" s="12">
        <v>2</v>
      </c>
      <c r="E42" s="149">
        <v>59</v>
      </c>
      <c r="F42" s="89">
        <f>(D42/D$14)</f>
        <v>1.0813148788927336E-4</v>
      </c>
      <c r="G42" s="88">
        <f>(D42/D$37)</f>
        <v>2.1052631578947368E-2</v>
      </c>
      <c r="H42" s="16">
        <v>200000</v>
      </c>
      <c r="I42" s="136">
        <v>65</v>
      </c>
      <c r="J42" s="82">
        <v>2</v>
      </c>
      <c r="K42" s="143">
        <v>58</v>
      </c>
      <c r="L42" s="57">
        <f>(J42/J$14)</f>
        <v>1.5974440894568691E-4</v>
      </c>
      <c r="M42" s="46">
        <f>(J42/J$37)</f>
        <v>2.1052631578947368E-2</v>
      </c>
      <c r="N42" s="35">
        <f>(J42/D42)</f>
        <v>1</v>
      </c>
      <c r="O42" s="18">
        <v>200000</v>
      </c>
      <c r="P42" s="154">
        <v>64</v>
      </c>
      <c r="Q42" s="48">
        <f>(O42/J42)</f>
        <v>100000</v>
      </c>
      <c r="R42" s="96">
        <v>66</v>
      </c>
      <c r="S42" s="71">
        <v>0</v>
      </c>
      <c r="T42" s="71">
        <v>0</v>
      </c>
      <c r="U42" s="162"/>
      <c r="V42" s="57"/>
      <c r="W42" s="46"/>
      <c r="X42" s="35"/>
      <c r="Y42" s="98"/>
      <c r="Z42" s="72">
        <v>0</v>
      </c>
      <c r="AA42" s="76"/>
      <c r="AB42" s="267">
        <v>0</v>
      </c>
      <c r="AC42" s="12">
        <v>0</v>
      </c>
      <c r="AD42" s="16">
        <v>0</v>
      </c>
      <c r="AE42" s="12">
        <v>0</v>
      </c>
      <c r="AF42" s="12">
        <v>0</v>
      </c>
      <c r="AG42" s="16">
        <v>0</v>
      </c>
      <c r="AH42" s="12">
        <v>0</v>
      </c>
      <c r="AI42" s="12">
        <v>0</v>
      </c>
      <c r="AJ42" s="35"/>
      <c r="AK42" s="65">
        <v>0</v>
      </c>
    </row>
    <row r="43" spans="2:37" x14ac:dyDescent="0.25">
      <c r="B43" s="7" t="s">
        <v>51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50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2:37" x14ac:dyDescent="0.25">
      <c r="B44" s="7" t="s">
        <v>52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35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54"/>
      <c r="V44" s="35"/>
      <c r="W44" s="46"/>
      <c r="X44" s="35"/>
      <c r="Y44" s="98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2:37" x14ac:dyDescent="0.25">
      <c r="B45" s="7" t="s">
        <v>53</v>
      </c>
      <c r="C45" s="68">
        <v>0</v>
      </c>
      <c r="D45" s="12">
        <v>0</v>
      </c>
      <c r="E45" s="150"/>
      <c r="F45" s="35"/>
      <c r="G45" s="87"/>
      <c r="H45" s="16">
        <v>0</v>
      </c>
      <c r="I45" s="136"/>
      <c r="J45" s="82">
        <v>0</v>
      </c>
      <c r="K45" s="143"/>
      <c r="L45" s="35"/>
      <c r="M45" s="46"/>
      <c r="N45" s="35"/>
      <c r="O45" s="18">
        <v>0</v>
      </c>
      <c r="P45" s="154"/>
      <c r="Q45" s="50"/>
      <c r="R45" s="96"/>
      <c r="S45" s="71">
        <v>0</v>
      </c>
      <c r="T45" s="71">
        <v>0</v>
      </c>
      <c r="U45" s="162"/>
      <c r="V45" s="35"/>
      <c r="W45" s="46"/>
      <c r="X45" s="35"/>
      <c r="Y45" s="98"/>
      <c r="Z45" s="72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2:37" x14ac:dyDescent="0.25">
      <c r="B46" s="7" t="s">
        <v>54</v>
      </c>
      <c r="C46" s="68">
        <v>2</v>
      </c>
      <c r="D46" s="12">
        <v>2</v>
      </c>
      <c r="E46" s="149">
        <v>59</v>
      </c>
      <c r="F46" s="57">
        <f>(D46/D$14)</f>
        <v>1.0813148788927336E-4</v>
      </c>
      <c r="G46" s="88">
        <f>(D46/D$37)</f>
        <v>2.1052631578947368E-2</v>
      </c>
      <c r="H46" s="16">
        <v>250000</v>
      </c>
      <c r="I46" s="136">
        <v>62</v>
      </c>
      <c r="J46" s="82">
        <v>2</v>
      </c>
      <c r="K46" s="143">
        <v>58</v>
      </c>
      <c r="L46" s="57">
        <f>(J46/J$14)</f>
        <v>1.5974440894568691E-4</v>
      </c>
      <c r="M46" s="46">
        <f>(J46/J$37)</f>
        <v>2.1052631578947368E-2</v>
      </c>
      <c r="N46" s="35">
        <f>(J46/D46)</f>
        <v>1</v>
      </c>
      <c r="O46" s="18">
        <v>250000</v>
      </c>
      <c r="P46" s="154">
        <v>61</v>
      </c>
      <c r="Q46" s="48">
        <f>(O46/J46)</f>
        <v>125000</v>
      </c>
      <c r="R46" s="96">
        <v>58</v>
      </c>
      <c r="S46" s="71">
        <v>0</v>
      </c>
      <c r="T46" s="71">
        <v>0</v>
      </c>
      <c r="U46" s="154"/>
      <c r="V46" s="57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2:37" x14ac:dyDescent="0.25">
      <c r="B47" s="7" t="s">
        <v>55</v>
      </c>
      <c r="C47" s="68">
        <v>2</v>
      </c>
      <c r="D47" s="12">
        <v>2</v>
      </c>
      <c r="E47" s="149">
        <v>59</v>
      </c>
      <c r="F47" s="57">
        <f>(D47/D$14)</f>
        <v>1.0813148788927336E-4</v>
      </c>
      <c r="G47" s="88">
        <f>(D47/D$37)</f>
        <v>2.1052631578947368E-2</v>
      </c>
      <c r="H47" s="16">
        <v>360000</v>
      </c>
      <c r="I47" s="136">
        <v>61</v>
      </c>
      <c r="J47" s="82">
        <v>2</v>
      </c>
      <c r="K47" s="143">
        <v>58</v>
      </c>
      <c r="L47" s="57">
        <f>(J47/J$14)</f>
        <v>1.5974440894568691E-4</v>
      </c>
      <c r="M47" s="46">
        <f>(J47/J$37)</f>
        <v>2.1052631578947368E-2</v>
      </c>
      <c r="N47" s="35">
        <f>(J47/D47)</f>
        <v>1</v>
      </c>
      <c r="O47" s="18">
        <v>360000</v>
      </c>
      <c r="P47" s="154">
        <v>60</v>
      </c>
      <c r="Q47" s="48">
        <f>(O47/J47)</f>
        <v>180000</v>
      </c>
      <c r="R47" s="96">
        <v>46</v>
      </c>
      <c r="S47" s="71">
        <v>0</v>
      </c>
      <c r="T47" s="71">
        <v>0</v>
      </c>
      <c r="U47" s="162"/>
      <c r="V47" s="57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2:37" x14ac:dyDescent="0.25">
      <c r="B48" s="7"/>
      <c r="C48" s="70"/>
      <c r="D48" s="10"/>
      <c r="E48" s="149"/>
      <c r="F48" s="46"/>
      <c r="G48" s="46"/>
      <c r="H48" s="16"/>
      <c r="I48" s="136"/>
      <c r="J48" s="82"/>
      <c r="K48" s="143"/>
      <c r="L48" s="46"/>
      <c r="M48" s="46"/>
      <c r="N48" s="35"/>
      <c r="O48" s="18"/>
      <c r="P48" s="154"/>
      <c r="Q48" s="50"/>
      <c r="R48" s="96"/>
      <c r="S48" s="51"/>
      <c r="T48" s="12"/>
      <c r="U48" s="162"/>
      <c r="V48" s="46"/>
      <c r="W48" s="46"/>
      <c r="X48" s="35"/>
      <c r="Y48" s="98"/>
      <c r="Z48" s="16"/>
      <c r="AA48" s="76"/>
      <c r="AB48" s="269"/>
      <c r="AC48" s="10"/>
      <c r="AD48" s="16"/>
      <c r="AE48" s="10"/>
      <c r="AF48" s="10"/>
      <c r="AG48" s="16"/>
      <c r="AH48" s="10"/>
      <c r="AI48" s="10"/>
      <c r="AJ48" s="35"/>
      <c r="AK48" s="65"/>
    </row>
    <row r="49" spans="2:37" s="131" customFormat="1" x14ac:dyDescent="0.25">
      <c r="B49" s="8" t="s">
        <v>56</v>
      </c>
      <c r="C49" s="69">
        <v>481</v>
      </c>
      <c r="D49" s="9">
        <v>481</v>
      </c>
      <c r="E49" s="148">
        <v>11</v>
      </c>
      <c r="F49" s="38">
        <f>(D49/D$14)</f>
        <v>2.6005622837370242E-2</v>
      </c>
      <c r="G49" s="121">
        <f>(D49/D$49)</f>
        <v>1</v>
      </c>
      <c r="H49" s="17">
        <v>119049692</v>
      </c>
      <c r="I49" s="134">
        <v>11</v>
      </c>
      <c r="J49" s="64">
        <v>481</v>
      </c>
      <c r="K49" s="142">
        <v>9</v>
      </c>
      <c r="L49" s="38">
        <f>(J49/J$14)</f>
        <v>3.8418530351437698E-2</v>
      </c>
      <c r="M49" s="43">
        <f>(J49/J$49)</f>
        <v>1</v>
      </c>
      <c r="N49" s="38">
        <f>(J49/D49)</f>
        <v>1</v>
      </c>
      <c r="O49" s="44">
        <v>119049692</v>
      </c>
      <c r="P49" s="153">
        <v>9</v>
      </c>
      <c r="Q49" s="45">
        <f>(O49/J49)</f>
        <v>247504.55717255716</v>
      </c>
      <c r="R49" s="100">
        <v>22</v>
      </c>
      <c r="S49" s="62">
        <v>0</v>
      </c>
      <c r="T49" s="62">
        <v>0</v>
      </c>
      <c r="U49" s="161"/>
      <c r="V49" s="38"/>
      <c r="W49" s="43"/>
      <c r="X49" s="38"/>
      <c r="Y49" s="40"/>
      <c r="Z49" s="36">
        <v>0</v>
      </c>
      <c r="AA49" s="75"/>
      <c r="AB49" s="266">
        <v>0</v>
      </c>
      <c r="AC49" s="9">
        <v>0</v>
      </c>
      <c r="AD49" s="17">
        <v>0</v>
      </c>
      <c r="AE49" s="9">
        <v>0</v>
      </c>
      <c r="AF49" s="9">
        <v>0</v>
      </c>
      <c r="AG49" s="17">
        <v>0</v>
      </c>
      <c r="AH49" s="9">
        <v>0</v>
      </c>
      <c r="AI49" s="9">
        <v>0</v>
      </c>
      <c r="AJ49" s="38"/>
      <c r="AK49" s="42">
        <v>0</v>
      </c>
    </row>
    <row r="50" spans="2:37" x14ac:dyDescent="0.25">
      <c r="B50" s="7"/>
      <c r="C50" s="68"/>
      <c r="D50" s="12"/>
      <c r="E50" s="149"/>
      <c r="F50" s="46"/>
      <c r="G50" s="46"/>
      <c r="H50" s="16"/>
      <c r="I50" s="136"/>
      <c r="J50" s="82"/>
      <c r="K50" s="143"/>
      <c r="L50" s="46"/>
      <c r="M50" s="46"/>
      <c r="N50" s="35"/>
      <c r="O50" s="18"/>
      <c r="P50" s="154"/>
      <c r="Q50" s="50"/>
      <c r="R50" s="96"/>
      <c r="S50" s="51"/>
      <c r="T50" s="10"/>
      <c r="U50" s="162"/>
      <c r="V50" s="46"/>
      <c r="W50" s="46"/>
      <c r="X50" s="35"/>
      <c r="Y50" s="98"/>
      <c r="Z50" s="16"/>
      <c r="AA50" s="76"/>
      <c r="AB50" s="267"/>
      <c r="AC50" s="12"/>
      <c r="AD50" s="16"/>
      <c r="AE50" s="12"/>
      <c r="AF50" s="12"/>
      <c r="AG50" s="16"/>
      <c r="AH50" s="12"/>
      <c r="AI50" s="12"/>
      <c r="AJ50" s="35"/>
      <c r="AK50" s="65"/>
    </row>
    <row r="51" spans="2:37" s="131" customFormat="1" x14ac:dyDescent="0.25">
      <c r="B51" s="8" t="s">
        <v>57</v>
      </c>
      <c r="C51" s="69">
        <v>354</v>
      </c>
      <c r="D51" s="9">
        <v>366</v>
      </c>
      <c r="E51" s="148"/>
      <c r="F51" s="38">
        <f>(D51/D$14)</f>
        <v>1.9788062283737026E-2</v>
      </c>
      <c r="G51" s="121">
        <f>(D51/D$51)</f>
        <v>1</v>
      </c>
      <c r="H51" s="17">
        <v>77463451</v>
      </c>
      <c r="I51" s="134"/>
      <c r="J51" s="64">
        <v>349</v>
      </c>
      <c r="K51" s="142"/>
      <c r="L51" s="38">
        <f>(J51/J$14)</f>
        <v>2.7875399361022363E-2</v>
      </c>
      <c r="M51" s="43">
        <f>(J51/J$51)</f>
        <v>1</v>
      </c>
      <c r="N51" s="38">
        <f>(J51/D51)</f>
        <v>0.95355191256830596</v>
      </c>
      <c r="O51" s="44">
        <v>75423451</v>
      </c>
      <c r="P51" s="153"/>
      <c r="Q51" s="45">
        <f>(O51/J51)</f>
        <v>216113.04011461319</v>
      </c>
      <c r="R51" s="100"/>
      <c r="S51" s="62">
        <v>5</v>
      </c>
      <c r="T51" s="62">
        <v>17</v>
      </c>
      <c r="U51" s="161"/>
      <c r="V51" s="38">
        <f>(T51/T$14)</f>
        <v>2.8447121820615795E-3</v>
      </c>
      <c r="W51" s="43">
        <f>(T51/T$51)</f>
        <v>1</v>
      </c>
      <c r="X51" s="38">
        <f>(T51/D51)</f>
        <v>4.6448087431693992E-2</v>
      </c>
      <c r="Y51" s="120"/>
      <c r="Z51" s="36">
        <v>2040000</v>
      </c>
      <c r="AA51" s="75"/>
      <c r="AB51" s="266">
        <v>0</v>
      </c>
      <c r="AC51" s="9">
        <v>0</v>
      </c>
      <c r="AD51" s="17">
        <v>0</v>
      </c>
      <c r="AE51" s="9">
        <v>5</v>
      </c>
      <c r="AF51" s="9">
        <v>17</v>
      </c>
      <c r="AG51" s="17">
        <v>2040000</v>
      </c>
      <c r="AH51" s="9">
        <v>0</v>
      </c>
      <c r="AI51" s="9">
        <v>0</v>
      </c>
      <c r="AJ51" s="38"/>
      <c r="AK51" s="42">
        <v>0</v>
      </c>
    </row>
    <row r="52" spans="2:37" x14ac:dyDescent="0.25">
      <c r="B52" s="7" t="s">
        <v>58</v>
      </c>
      <c r="C52" s="68">
        <v>320</v>
      </c>
      <c r="D52" s="12">
        <v>332</v>
      </c>
      <c r="E52" s="149">
        <v>13</v>
      </c>
      <c r="F52" s="35">
        <f>(D52/D$14)</f>
        <v>1.7949826989619378E-2</v>
      </c>
      <c r="G52" s="88">
        <f>(D52/D$51)</f>
        <v>0.90710382513661203</v>
      </c>
      <c r="H52" s="16">
        <v>73550688</v>
      </c>
      <c r="I52" s="136">
        <v>15</v>
      </c>
      <c r="J52" s="82">
        <v>315</v>
      </c>
      <c r="K52" s="143">
        <v>12</v>
      </c>
      <c r="L52" s="35">
        <f>(J52/J$14)</f>
        <v>2.5159744408945688E-2</v>
      </c>
      <c r="M52" s="46">
        <f>(J52/J$51)</f>
        <v>0.90257879656160456</v>
      </c>
      <c r="N52" s="35">
        <f>(J52/D52)</f>
        <v>0.9487951807228916</v>
      </c>
      <c r="O52" s="18">
        <v>71510688</v>
      </c>
      <c r="P52" s="154">
        <v>14</v>
      </c>
      <c r="Q52" s="48">
        <f>(O52/J52)</f>
        <v>227018.05714285714</v>
      </c>
      <c r="R52" s="96">
        <v>32</v>
      </c>
      <c r="S52" s="71">
        <v>5</v>
      </c>
      <c r="T52" s="71">
        <v>17</v>
      </c>
      <c r="U52" s="162">
        <v>17</v>
      </c>
      <c r="V52" s="35">
        <f>(T52/T$14)</f>
        <v>2.8447121820615795E-3</v>
      </c>
      <c r="W52" s="46">
        <f>(T52/T$51)</f>
        <v>1</v>
      </c>
      <c r="X52" s="35">
        <f>(T52/D52)</f>
        <v>5.1204819277108432E-2</v>
      </c>
      <c r="Y52" s="98">
        <v>21</v>
      </c>
      <c r="Z52" s="72">
        <v>2040000</v>
      </c>
      <c r="AA52" s="76">
        <v>18</v>
      </c>
      <c r="AB52" s="267">
        <v>0</v>
      </c>
      <c r="AC52" s="12">
        <v>0</v>
      </c>
      <c r="AD52" s="16">
        <v>0</v>
      </c>
      <c r="AE52" s="12">
        <v>5</v>
      </c>
      <c r="AF52" s="12">
        <v>17</v>
      </c>
      <c r="AG52" s="16">
        <v>2040000</v>
      </c>
      <c r="AH52" s="12">
        <v>0</v>
      </c>
      <c r="AI52" s="12">
        <v>0</v>
      </c>
      <c r="AJ52" s="35"/>
      <c r="AK52" s="65">
        <v>0</v>
      </c>
    </row>
    <row r="53" spans="2:37" x14ac:dyDescent="0.25">
      <c r="B53" s="7" t="s">
        <v>59</v>
      </c>
      <c r="C53" s="68">
        <v>32</v>
      </c>
      <c r="D53" s="12">
        <v>32</v>
      </c>
      <c r="E53" s="149">
        <v>39</v>
      </c>
      <c r="F53" s="35">
        <f>(D53/D$14)</f>
        <v>1.7301038062283738E-3</v>
      </c>
      <c r="G53" s="88">
        <f>(D53/D$51)</f>
        <v>8.7431693989071038E-2</v>
      </c>
      <c r="H53" s="16">
        <v>3456311</v>
      </c>
      <c r="I53" s="136">
        <v>45</v>
      </c>
      <c r="J53" s="82">
        <v>32</v>
      </c>
      <c r="K53" s="143">
        <v>37</v>
      </c>
      <c r="L53" s="35">
        <f>(J53/J$14)</f>
        <v>2.5559105431309905E-3</v>
      </c>
      <c r="M53" s="46">
        <f>(J53/J$51)</f>
        <v>9.1690544412607447E-2</v>
      </c>
      <c r="N53" s="35">
        <f>(J53/D53)</f>
        <v>1</v>
      </c>
      <c r="O53" s="18">
        <v>3456311</v>
      </c>
      <c r="P53" s="154">
        <v>44</v>
      </c>
      <c r="Q53" s="48">
        <f>(O53/J53)</f>
        <v>108009.71875</v>
      </c>
      <c r="R53" s="96">
        <v>64</v>
      </c>
      <c r="S53" s="71">
        <v>0</v>
      </c>
      <c r="T53" s="71">
        <v>0</v>
      </c>
      <c r="U53" s="162"/>
      <c r="V53" s="35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2:37" x14ac:dyDescent="0.25">
      <c r="B54" s="7" t="s">
        <v>60</v>
      </c>
      <c r="C54" s="68">
        <v>2</v>
      </c>
      <c r="D54" s="12">
        <v>2</v>
      </c>
      <c r="E54" s="149">
        <v>59</v>
      </c>
      <c r="F54" s="57">
        <f>(D54/D$14)</f>
        <v>1.0813148788927336E-4</v>
      </c>
      <c r="G54" s="88">
        <f>(D54/D$51)</f>
        <v>5.4644808743169399E-3</v>
      </c>
      <c r="H54" s="16">
        <v>456452</v>
      </c>
      <c r="I54" s="136">
        <v>59</v>
      </c>
      <c r="J54" s="82">
        <v>2</v>
      </c>
      <c r="K54" s="143">
        <v>58</v>
      </c>
      <c r="L54" s="35">
        <f>(J54/J$14)</f>
        <v>1.5974440894568691E-4</v>
      </c>
      <c r="M54" s="46">
        <f>(J54/J$51)</f>
        <v>5.7306590257879654E-3</v>
      </c>
      <c r="N54" s="35">
        <f>(J54/D54)</f>
        <v>1</v>
      </c>
      <c r="O54" s="18">
        <v>456452</v>
      </c>
      <c r="P54" s="154">
        <v>58</v>
      </c>
      <c r="Q54" s="48">
        <f>(O54/J54)</f>
        <v>228226</v>
      </c>
      <c r="R54" s="96">
        <v>31</v>
      </c>
      <c r="S54" s="71">
        <v>0</v>
      </c>
      <c r="T54" s="71">
        <v>0</v>
      </c>
      <c r="U54" s="162"/>
      <c r="V54" s="35"/>
      <c r="W54" s="46"/>
      <c r="X54" s="35"/>
      <c r="Y54" s="98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2:37" x14ac:dyDescent="0.25">
      <c r="B55" s="7"/>
      <c r="C55" s="70"/>
      <c r="D55" s="10"/>
      <c r="E55" s="149"/>
      <c r="F55" s="46"/>
      <c r="G55" s="46"/>
      <c r="H55" s="16"/>
      <c r="I55" s="136"/>
      <c r="J55" s="82"/>
      <c r="K55" s="143"/>
      <c r="L55" s="46"/>
      <c r="M55" s="46"/>
      <c r="N55" s="35"/>
      <c r="O55" s="18"/>
      <c r="P55" s="154"/>
      <c r="Q55" s="50"/>
      <c r="R55" s="96"/>
      <c r="S55" s="51"/>
      <c r="T55" s="10"/>
      <c r="U55" s="162"/>
      <c r="V55" s="46"/>
      <c r="W55" s="46"/>
      <c r="X55" s="35"/>
      <c r="Y55" s="98"/>
      <c r="Z55" s="16"/>
      <c r="AA55" s="76"/>
      <c r="AB55" s="269"/>
      <c r="AC55" s="10"/>
      <c r="AD55" s="16"/>
      <c r="AE55" s="10"/>
      <c r="AF55" s="10"/>
      <c r="AG55" s="16"/>
      <c r="AH55" s="10"/>
      <c r="AI55" s="10"/>
      <c r="AJ55" s="35"/>
      <c r="AK55" s="65"/>
    </row>
    <row r="56" spans="2:37" s="131" customFormat="1" x14ac:dyDescent="0.25">
      <c r="B56" s="8" t="s">
        <v>61</v>
      </c>
      <c r="C56" s="69">
        <v>931</v>
      </c>
      <c r="D56" s="9">
        <v>931</v>
      </c>
      <c r="E56" s="148"/>
      <c r="F56" s="38">
        <f>(D56/D$14)</f>
        <v>5.0335207612456745E-2</v>
      </c>
      <c r="G56" s="121">
        <f>(D56/D$56)</f>
        <v>1</v>
      </c>
      <c r="H56" s="17">
        <v>333777223</v>
      </c>
      <c r="I56" s="134"/>
      <c r="J56" s="64">
        <v>931</v>
      </c>
      <c r="K56" s="142"/>
      <c r="L56" s="38">
        <f>(J56/J$14)</f>
        <v>7.4361022364217252E-2</v>
      </c>
      <c r="M56" s="43">
        <f>(J56/J$56)</f>
        <v>1</v>
      </c>
      <c r="N56" s="38">
        <f>(J56/D56)</f>
        <v>1</v>
      </c>
      <c r="O56" s="44">
        <v>333777223</v>
      </c>
      <c r="P56" s="153"/>
      <c r="Q56" s="45">
        <f>(O56/J56)</f>
        <v>358514.74006444681</v>
      </c>
      <c r="R56" s="100"/>
      <c r="S56" s="62">
        <v>0</v>
      </c>
      <c r="T56" s="62">
        <v>0</v>
      </c>
      <c r="U56" s="161"/>
      <c r="V56" s="38"/>
      <c r="W56" s="43"/>
      <c r="X56" s="38"/>
      <c r="Y56" s="120"/>
      <c r="Z56" s="36">
        <v>0</v>
      </c>
      <c r="AA56" s="75"/>
      <c r="AB56" s="266">
        <v>0</v>
      </c>
      <c r="AC56" s="9">
        <v>0</v>
      </c>
      <c r="AD56" s="17">
        <v>0</v>
      </c>
      <c r="AE56" s="9">
        <v>0</v>
      </c>
      <c r="AF56" s="9">
        <v>0</v>
      </c>
      <c r="AG56" s="17">
        <v>0</v>
      </c>
      <c r="AH56" s="9">
        <v>0</v>
      </c>
      <c r="AI56" s="9">
        <v>0</v>
      </c>
      <c r="AJ56" s="38"/>
      <c r="AK56" s="42">
        <v>0</v>
      </c>
    </row>
    <row r="57" spans="2:37" x14ac:dyDescent="0.25">
      <c r="B57" s="7" t="s">
        <v>62</v>
      </c>
      <c r="C57" s="68">
        <v>763</v>
      </c>
      <c r="D57" s="12">
        <v>763</v>
      </c>
      <c r="E57" s="150">
        <v>10</v>
      </c>
      <c r="F57" s="35">
        <f>(D57/D$14)</f>
        <v>4.1252162629757783E-2</v>
      </c>
      <c r="G57" s="88">
        <f>(D57/D$56)</f>
        <v>0.81954887218045114</v>
      </c>
      <c r="H57" s="16">
        <v>297957223</v>
      </c>
      <c r="I57" s="136">
        <v>4</v>
      </c>
      <c r="J57" s="82">
        <v>763</v>
      </c>
      <c r="K57" s="143">
        <v>6</v>
      </c>
      <c r="L57" s="35">
        <f>(J57/J$14)</f>
        <v>6.0942492012779556E-2</v>
      </c>
      <c r="M57" s="46">
        <f>(J57/J$56)</f>
        <v>0.81954887218045114</v>
      </c>
      <c r="N57" s="35">
        <f>(J57/D57)</f>
        <v>1</v>
      </c>
      <c r="O57" s="18">
        <v>297957223</v>
      </c>
      <c r="P57" s="154">
        <v>3</v>
      </c>
      <c r="Q57" s="48">
        <f>(O57/J57)</f>
        <v>390507.50065530802</v>
      </c>
      <c r="R57" s="96">
        <v>7</v>
      </c>
      <c r="S57" s="71">
        <v>0</v>
      </c>
      <c r="T57" s="71">
        <v>0</v>
      </c>
      <c r="U57" s="154"/>
      <c r="V57" s="35"/>
      <c r="W57" s="46"/>
      <c r="X57" s="35"/>
      <c r="Y57" s="98"/>
      <c r="Z57" s="72">
        <v>0</v>
      </c>
      <c r="AA57" s="76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2:37" x14ac:dyDescent="0.25">
      <c r="B58" s="7" t="s">
        <v>63</v>
      </c>
      <c r="C58" s="68">
        <v>56</v>
      </c>
      <c r="D58" s="12">
        <v>56</v>
      </c>
      <c r="E58" s="149">
        <v>33</v>
      </c>
      <c r="F58" s="35">
        <f>(D58/D$14)</f>
        <v>3.027681660899654E-3</v>
      </c>
      <c r="G58" s="88">
        <f>(D58/D$56)</f>
        <v>6.0150375939849621E-2</v>
      </c>
      <c r="H58" s="16">
        <v>11200000</v>
      </c>
      <c r="I58" s="136">
        <v>32</v>
      </c>
      <c r="J58" s="82">
        <v>56</v>
      </c>
      <c r="K58" s="143">
        <v>29</v>
      </c>
      <c r="L58" s="35">
        <f>(J58/J$14)</f>
        <v>4.4728434504792336E-3</v>
      </c>
      <c r="M58" s="46">
        <f>(J58/J$56)</f>
        <v>6.0150375939849621E-2</v>
      </c>
      <c r="N58" s="35">
        <f>(J58/D58)</f>
        <v>1</v>
      </c>
      <c r="O58" s="18">
        <v>11200000</v>
      </c>
      <c r="P58" s="154">
        <v>30</v>
      </c>
      <c r="Q58" s="48">
        <f>(O58/J58)</f>
        <v>200000</v>
      </c>
      <c r="R58" s="158">
        <v>39</v>
      </c>
      <c r="S58" s="71">
        <v>0</v>
      </c>
      <c r="T58" s="71">
        <v>0</v>
      </c>
      <c r="U58" s="162"/>
      <c r="V58" s="35"/>
      <c r="W58" s="46"/>
      <c r="X58" s="35"/>
      <c r="Y58" s="98"/>
      <c r="Z58" s="72">
        <v>0</v>
      </c>
      <c r="AA58" s="76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2:37" x14ac:dyDescent="0.25">
      <c r="B59" s="7" t="s">
        <v>64</v>
      </c>
      <c r="C59" s="68">
        <v>112</v>
      </c>
      <c r="D59" s="12">
        <v>112</v>
      </c>
      <c r="E59" s="150">
        <v>20</v>
      </c>
      <c r="F59" s="35">
        <f>(D59/D$14)</f>
        <v>6.0553633217993079E-3</v>
      </c>
      <c r="G59" s="88">
        <f>(D59/D$56)</f>
        <v>0.12030075187969924</v>
      </c>
      <c r="H59" s="16">
        <v>24620000</v>
      </c>
      <c r="I59" s="136">
        <v>24</v>
      </c>
      <c r="J59" s="82">
        <v>112</v>
      </c>
      <c r="K59" s="143">
        <v>19</v>
      </c>
      <c r="L59" s="35">
        <f>(J59/J$14)</f>
        <v>8.9456869009584671E-3</v>
      </c>
      <c r="M59" s="46">
        <f>(J59/J$56)</f>
        <v>0.12030075187969924</v>
      </c>
      <c r="N59" s="35">
        <f>(J59/D59)</f>
        <v>1</v>
      </c>
      <c r="O59" s="18">
        <v>24620000</v>
      </c>
      <c r="P59" s="154">
        <v>21</v>
      </c>
      <c r="Q59" s="48">
        <f>(O59/J59)</f>
        <v>219821.42857142858</v>
      </c>
      <c r="R59" s="96">
        <v>36</v>
      </c>
      <c r="S59" s="71">
        <v>0</v>
      </c>
      <c r="T59" s="71">
        <v>0</v>
      </c>
      <c r="U59" s="154"/>
      <c r="V59" s="35"/>
      <c r="W59" s="46"/>
      <c r="X59" s="35"/>
      <c r="Y59" s="47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2:37" x14ac:dyDescent="0.25">
      <c r="B60" s="7"/>
      <c r="C60" s="70"/>
      <c r="D60" s="10"/>
      <c r="E60" s="150"/>
      <c r="F60" s="46"/>
      <c r="G60" s="46"/>
      <c r="H60" s="16"/>
      <c r="I60" s="136"/>
      <c r="J60" s="82"/>
      <c r="K60" s="143"/>
      <c r="L60" s="46"/>
      <c r="M60" s="46"/>
      <c r="N60" s="35"/>
      <c r="O60" s="18"/>
      <c r="P60" s="154"/>
      <c r="Q60" s="50"/>
      <c r="R60" s="96"/>
      <c r="S60" s="51"/>
      <c r="T60" s="12"/>
      <c r="U60" s="154"/>
      <c r="V60" s="46"/>
      <c r="W60" s="46"/>
      <c r="X60" s="35"/>
      <c r="Y60" s="98"/>
      <c r="Z60" s="16"/>
      <c r="AA60" s="76"/>
      <c r="AB60" s="269"/>
      <c r="AC60" s="10"/>
      <c r="AD60" s="16"/>
      <c r="AE60" s="10"/>
      <c r="AF60" s="10"/>
      <c r="AG60" s="16"/>
      <c r="AH60" s="10"/>
      <c r="AI60" s="10"/>
      <c r="AJ60" s="35"/>
      <c r="AK60" s="65"/>
    </row>
    <row r="61" spans="2:37" s="131" customFormat="1" x14ac:dyDescent="0.25">
      <c r="B61" s="8" t="s">
        <v>65</v>
      </c>
      <c r="C61" s="69">
        <v>69</v>
      </c>
      <c r="D61" s="9">
        <v>69</v>
      </c>
      <c r="E61" s="148"/>
      <c r="F61" s="38">
        <f>(D61/D$14)</f>
        <v>3.7305363321799307E-3</v>
      </c>
      <c r="G61" s="121">
        <f>(D61/D$61)</f>
        <v>1</v>
      </c>
      <c r="H61" s="17">
        <v>15541026</v>
      </c>
      <c r="I61" s="134"/>
      <c r="J61" s="64">
        <v>69</v>
      </c>
      <c r="K61" s="144"/>
      <c r="L61" s="38">
        <f>(J61/J$14)</f>
        <v>5.5111821086261982E-3</v>
      </c>
      <c r="M61" s="43">
        <f>(J61/J$61)</f>
        <v>1</v>
      </c>
      <c r="N61" s="38">
        <f>(J61/D61)</f>
        <v>1</v>
      </c>
      <c r="O61" s="44">
        <v>15541026</v>
      </c>
      <c r="P61" s="153"/>
      <c r="Q61" s="45">
        <f>(O61/J61)</f>
        <v>225232.26086956522</v>
      </c>
      <c r="R61" s="100"/>
      <c r="S61" s="62">
        <v>0</v>
      </c>
      <c r="T61" s="62">
        <v>0</v>
      </c>
      <c r="U61" s="161"/>
      <c r="V61" s="38"/>
      <c r="W61" s="43"/>
      <c r="X61" s="38"/>
      <c r="Y61" s="120"/>
      <c r="Z61" s="36">
        <v>0</v>
      </c>
      <c r="AA61" s="75"/>
      <c r="AB61" s="266">
        <v>0</v>
      </c>
      <c r="AC61" s="9">
        <v>0</v>
      </c>
      <c r="AD61" s="17">
        <v>0</v>
      </c>
      <c r="AE61" s="9">
        <v>0</v>
      </c>
      <c r="AF61" s="9">
        <v>0</v>
      </c>
      <c r="AG61" s="17">
        <v>0</v>
      </c>
      <c r="AH61" s="9">
        <v>0</v>
      </c>
      <c r="AI61" s="9">
        <v>0</v>
      </c>
      <c r="AJ61" s="38"/>
      <c r="AK61" s="42">
        <v>0</v>
      </c>
    </row>
    <row r="62" spans="2:37" x14ac:dyDescent="0.25">
      <c r="B62" s="7" t="s">
        <v>66</v>
      </c>
      <c r="C62" s="68">
        <v>20</v>
      </c>
      <c r="D62" s="12">
        <v>20</v>
      </c>
      <c r="E62" s="149">
        <v>46</v>
      </c>
      <c r="F62" s="35">
        <f>(D62/D$14)</f>
        <v>1.0813148788927337E-3</v>
      </c>
      <c r="G62" s="88">
        <f>(D62/D$61)</f>
        <v>0.28985507246376813</v>
      </c>
      <c r="H62" s="16">
        <v>3441750</v>
      </c>
      <c r="I62" s="136">
        <v>46</v>
      </c>
      <c r="J62" s="82">
        <v>20</v>
      </c>
      <c r="K62" s="143">
        <v>43</v>
      </c>
      <c r="L62" s="35">
        <f>(J62/J$14)</f>
        <v>1.5974440894568689E-3</v>
      </c>
      <c r="M62" s="46">
        <f>(J62/J$61)</f>
        <v>0.28985507246376813</v>
      </c>
      <c r="N62" s="35">
        <f>(J62/D62)</f>
        <v>1</v>
      </c>
      <c r="O62" s="18">
        <v>3441750</v>
      </c>
      <c r="P62" s="154">
        <v>45</v>
      </c>
      <c r="Q62" s="48">
        <f>(O62/J62)</f>
        <v>172087.5</v>
      </c>
      <c r="R62" s="96">
        <v>49</v>
      </c>
      <c r="S62" s="71">
        <v>0</v>
      </c>
      <c r="T62" s="71">
        <v>0</v>
      </c>
      <c r="U62" s="162"/>
      <c r="V62" s="35"/>
      <c r="W62" s="46"/>
      <c r="X62" s="35"/>
      <c r="Y62" s="98"/>
      <c r="Z62" s="72">
        <v>0</v>
      </c>
      <c r="AA62" s="76"/>
      <c r="AB62" s="267">
        <v>0</v>
      </c>
      <c r="AC62" s="12">
        <v>0</v>
      </c>
      <c r="AD62" s="16">
        <v>0</v>
      </c>
      <c r="AE62" s="12">
        <v>0</v>
      </c>
      <c r="AF62" s="12">
        <v>0</v>
      </c>
      <c r="AG62" s="16">
        <v>0</v>
      </c>
      <c r="AH62" s="12">
        <v>0</v>
      </c>
      <c r="AI62" s="12">
        <v>0</v>
      </c>
      <c r="AJ62" s="35"/>
      <c r="AK62" s="65">
        <v>0</v>
      </c>
    </row>
    <row r="63" spans="2:37" x14ac:dyDescent="0.25">
      <c r="B63" s="7" t="s">
        <v>67</v>
      </c>
      <c r="C63" s="68">
        <v>48</v>
      </c>
      <c r="D63" s="12">
        <v>48</v>
      </c>
      <c r="E63" s="149">
        <v>35</v>
      </c>
      <c r="F63" s="35">
        <f>(D63/D$14)</f>
        <v>2.5951557093425604E-3</v>
      </c>
      <c r="G63" s="88">
        <f>(D63/D$61)</f>
        <v>0.69565217391304346</v>
      </c>
      <c r="H63" s="16">
        <v>11874276</v>
      </c>
      <c r="I63" s="136">
        <v>31</v>
      </c>
      <c r="J63" s="82">
        <v>48</v>
      </c>
      <c r="K63" s="143">
        <v>32</v>
      </c>
      <c r="L63" s="35">
        <f>(J63/J$14)</f>
        <v>3.8338658146964857E-3</v>
      </c>
      <c r="M63" s="46">
        <f>(J63/J$61)</f>
        <v>0.69565217391304346</v>
      </c>
      <c r="N63" s="35">
        <f>(J63/D63)</f>
        <v>1</v>
      </c>
      <c r="O63" s="18">
        <v>11874276</v>
      </c>
      <c r="P63" s="154">
        <v>29</v>
      </c>
      <c r="Q63" s="48">
        <f>(O63/J63)</f>
        <v>247380.75</v>
      </c>
      <c r="R63" s="96">
        <v>23</v>
      </c>
      <c r="S63" s="71">
        <v>0</v>
      </c>
      <c r="T63" s="71">
        <v>0</v>
      </c>
      <c r="U63" s="162"/>
      <c r="V63" s="35"/>
      <c r="W63" s="46"/>
      <c r="X63" s="35"/>
      <c r="Y63" s="98"/>
      <c r="Z63" s="72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2:37" x14ac:dyDescent="0.25">
      <c r="B64" s="7" t="s">
        <v>68</v>
      </c>
      <c r="C64" s="68">
        <v>1</v>
      </c>
      <c r="D64" s="12">
        <v>1</v>
      </c>
      <c r="E64" s="149">
        <v>65</v>
      </c>
      <c r="F64" s="57">
        <f>(D64/D$14)</f>
        <v>5.406574394463668E-5</v>
      </c>
      <c r="G64" s="88">
        <f>(D64/D$61)</f>
        <v>1.4492753623188406E-2</v>
      </c>
      <c r="H64" s="16">
        <v>225000</v>
      </c>
      <c r="I64" s="136">
        <v>63</v>
      </c>
      <c r="J64" s="82">
        <v>1</v>
      </c>
      <c r="K64" s="143">
        <v>64</v>
      </c>
      <c r="L64" s="57">
        <f>(J64/J$14)</f>
        <v>7.9872204472843453E-5</v>
      </c>
      <c r="M64" s="46">
        <f>(J64/J$61)</f>
        <v>1.4492753623188406E-2</v>
      </c>
      <c r="N64" s="35">
        <f>(J64/D64)</f>
        <v>1</v>
      </c>
      <c r="O64" s="18">
        <v>225000</v>
      </c>
      <c r="P64" s="154">
        <v>62</v>
      </c>
      <c r="Q64" s="48">
        <f>(O64/J64)</f>
        <v>225000</v>
      </c>
      <c r="R64" s="96">
        <v>33</v>
      </c>
      <c r="S64" s="71">
        <v>0</v>
      </c>
      <c r="T64" s="71">
        <v>0</v>
      </c>
      <c r="U64" s="162"/>
      <c r="V64" s="57"/>
      <c r="W64" s="46"/>
      <c r="X64" s="35"/>
      <c r="Y64" s="47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2:37" x14ac:dyDescent="0.25">
      <c r="B65" s="7" t="s">
        <v>69</v>
      </c>
      <c r="C65" s="68">
        <v>0</v>
      </c>
      <c r="D65" s="12">
        <v>0</v>
      </c>
      <c r="E65" s="149"/>
      <c r="F65" s="35"/>
      <c r="G65" s="87"/>
      <c r="H65" s="16">
        <v>0</v>
      </c>
      <c r="I65" s="136"/>
      <c r="J65" s="82">
        <v>0</v>
      </c>
      <c r="K65" s="143"/>
      <c r="L65" s="35"/>
      <c r="M65" s="46"/>
      <c r="N65" s="35"/>
      <c r="O65" s="18">
        <v>0</v>
      </c>
      <c r="P65" s="154"/>
      <c r="Q65" s="50"/>
      <c r="R65" s="96"/>
      <c r="S65" s="71">
        <v>0</v>
      </c>
      <c r="T65" s="71">
        <v>0</v>
      </c>
      <c r="U65" s="162"/>
      <c r="V65" s="35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2:37" x14ac:dyDescent="0.25">
      <c r="B66" s="7"/>
      <c r="C66" s="70"/>
      <c r="D66" s="10"/>
      <c r="E66" s="149"/>
      <c r="F66" s="46"/>
      <c r="G66" s="46"/>
      <c r="H66" s="16"/>
      <c r="I66" s="136"/>
      <c r="J66" s="82"/>
      <c r="K66" s="143"/>
      <c r="L66" s="46"/>
      <c r="M66" s="46"/>
      <c r="N66" s="35"/>
      <c r="O66" s="18"/>
      <c r="P66" s="154"/>
      <c r="Q66" s="50"/>
      <c r="R66" s="96"/>
      <c r="S66" s="51"/>
      <c r="T66" s="12"/>
      <c r="U66" s="162"/>
      <c r="V66" s="46"/>
      <c r="W66" s="46"/>
      <c r="X66" s="35"/>
      <c r="Y66" s="98"/>
      <c r="Z66" s="16"/>
      <c r="AA66" s="76"/>
      <c r="AB66" s="269"/>
      <c r="AC66" s="10"/>
      <c r="AD66" s="16"/>
      <c r="AE66" s="10"/>
      <c r="AF66" s="10"/>
      <c r="AG66" s="16"/>
      <c r="AH66" s="10"/>
      <c r="AI66" s="10"/>
      <c r="AJ66" s="35"/>
      <c r="AK66" s="65"/>
    </row>
    <row r="67" spans="2:37" s="131" customFormat="1" x14ac:dyDescent="0.25">
      <c r="B67" s="8" t="s">
        <v>70</v>
      </c>
      <c r="C67" s="69">
        <v>2177</v>
      </c>
      <c r="D67" s="9">
        <v>2803</v>
      </c>
      <c r="E67" s="148"/>
      <c r="F67" s="38">
        <f>(D67/D$14)</f>
        <v>0.1515462802768166</v>
      </c>
      <c r="G67" s="121">
        <f>(D67/D$67)</f>
        <v>1</v>
      </c>
      <c r="H67" s="17">
        <v>660167093</v>
      </c>
      <c r="I67" s="134"/>
      <c r="J67" s="64">
        <v>2144</v>
      </c>
      <c r="K67" s="142"/>
      <c r="L67" s="38">
        <f>(J67/J$14)</f>
        <v>0.17124600638977636</v>
      </c>
      <c r="M67" s="43">
        <f>(J67/J$67)</f>
        <v>1</v>
      </c>
      <c r="N67" s="38">
        <f>(J67/D67)</f>
        <v>0.76489475561897968</v>
      </c>
      <c r="O67" s="44">
        <v>581190810</v>
      </c>
      <c r="P67" s="153"/>
      <c r="Q67" s="45">
        <f>(O67/J67)</f>
        <v>271077.80317164178</v>
      </c>
      <c r="R67" s="100"/>
      <c r="S67" s="62">
        <v>33</v>
      </c>
      <c r="T67" s="62">
        <v>659</v>
      </c>
      <c r="U67" s="161"/>
      <c r="V67" s="38">
        <f>(T67/T$14)</f>
        <v>0.11027443105756358</v>
      </c>
      <c r="W67" s="43">
        <f>(T67/T$67)</f>
        <v>1</v>
      </c>
      <c r="X67" s="38">
        <f>(T67/D67)</f>
        <v>0.23510524438102035</v>
      </c>
      <c r="Y67" s="40"/>
      <c r="Z67" s="36">
        <v>78976283</v>
      </c>
      <c r="AA67" s="101"/>
      <c r="AB67" s="266">
        <v>1</v>
      </c>
      <c r="AC67" s="9">
        <v>2</v>
      </c>
      <c r="AD67" s="17">
        <v>256873</v>
      </c>
      <c r="AE67" s="9">
        <v>2</v>
      </c>
      <c r="AF67" s="9">
        <v>8</v>
      </c>
      <c r="AG67" s="17">
        <v>1078761</v>
      </c>
      <c r="AH67" s="9">
        <v>30</v>
      </c>
      <c r="AI67" s="9">
        <v>649</v>
      </c>
      <c r="AJ67" s="38">
        <f t="shared" ref="AJ67:AJ69" si="1">(AI67/T67)</f>
        <v>0.98482549317147194</v>
      </c>
      <c r="AK67" s="42">
        <v>77640649</v>
      </c>
    </row>
    <row r="68" spans="2:37" x14ac:dyDescent="0.25">
      <c r="B68" s="7" t="s">
        <v>71</v>
      </c>
      <c r="C68" s="68">
        <v>527</v>
      </c>
      <c r="D68" s="12">
        <v>1023</v>
      </c>
      <c r="E68" s="149">
        <v>7</v>
      </c>
      <c r="F68" s="35">
        <f>(D68/D$14)</f>
        <v>5.5309256055363319E-2</v>
      </c>
      <c r="G68" s="88">
        <f>(D68/D$67)</f>
        <v>0.36496610774170529</v>
      </c>
      <c r="H68" s="16">
        <v>166801383</v>
      </c>
      <c r="I68" s="136">
        <v>10</v>
      </c>
      <c r="J68" s="82">
        <v>501</v>
      </c>
      <c r="K68" s="143">
        <v>8</v>
      </c>
      <c r="L68" s="35">
        <f>(J68/J$14)</f>
        <v>4.0015974440894567E-2</v>
      </c>
      <c r="M68" s="46">
        <f>(J68/J$67)</f>
        <v>0.23367537313432835</v>
      </c>
      <c r="N68" s="35">
        <f>(J68/D68)</f>
        <v>0.48973607038123168</v>
      </c>
      <c r="O68" s="18">
        <v>105713040</v>
      </c>
      <c r="P68" s="154">
        <v>10</v>
      </c>
      <c r="Q68" s="48">
        <f>(O68/J68)</f>
        <v>211004.07185628742</v>
      </c>
      <c r="R68" s="96">
        <v>37</v>
      </c>
      <c r="S68" s="71">
        <v>26</v>
      </c>
      <c r="T68" s="71">
        <v>522</v>
      </c>
      <c r="U68" s="162">
        <v>5</v>
      </c>
      <c r="V68" s="35">
        <f>(T68/T$14)</f>
        <v>8.7349397590361449E-2</v>
      </c>
      <c r="W68" s="46">
        <f>(T68/T$67)</f>
        <v>0.79210925644916541</v>
      </c>
      <c r="X68" s="35">
        <f>(T68/D68)</f>
        <v>0.51026392961876832</v>
      </c>
      <c r="Y68" s="98">
        <v>8</v>
      </c>
      <c r="Z68" s="72">
        <v>61088343</v>
      </c>
      <c r="AA68" s="99">
        <v>4</v>
      </c>
      <c r="AB68" s="267">
        <v>1</v>
      </c>
      <c r="AC68" s="12">
        <v>2</v>
      </c>
      <c r="AD68" s="16">
        <v>256873</v>
      </c>
      <c r="AE68" s="12">
        <v>2</v>
      </c>
      <c r="AF68" s="12">
        <v>8</v>
      </c>
      <c r="AG68" s="16">
        <v>1078761</v>
      </c>
      <c r="AH68" s="12">
        <v>23</v>
      </c>
      <c r="AI68" s="12">
        <v>512</v>
      </c>
      <c r="AJ68" s="35">
        <f t="shared" si="1"/>
        <v>0.98084291187739459</v>
      </c>
      <c r="AK68" s="65">
        <v>59752709</v>
      </c>
    </row>
    <row r="69" spans="2:37" x14ac:dyDescent="0.25">
      <c r="B69" s="7" t="s">
        <v>72</v>
      </c>
      <c r="C69" s="68">
        <v>1650</v>
      </c>
      <c r="D69" s="12">
        <v>1780</v>
      </c>
      <c r="E69" s="149">
        <v>2</v>
      </c>
      <c r="F69" s="35">
        <f>(D69/D$14)</f>
        <v>9.6237024221453291E-2</v>
      </c>
      <c r="G69" s="88">
        <f>(D69/D$67)</f>
        <v>0.63503389225829465</v>
      </c>
      <c r="H69" s="16">
        <v>493365710</v>
      </c>
      <c r="I69" s="136">
        <v>1</v>
      </c>
      <c r="J69" s="82">
        <v>1643</v>
      </c>
      <c r="K69" s="143">
        <v>1</v>
      </c>
      <c r="L69" s="35">
        <f>(J69/J$14)</f>
        <v>0.13123003194888178</v>
      </c>
      <c r="M69" s="46">
        <f>(J69/J$67)</f>
        <v>0.7663246268656716</v>
      </c>
      <c r="N69" s="35">
        <f>(J69/D69)</f>
        <v>0.92303370786516858</v>
      </c>
      <c r="O69" s="18">
        <v>475477770</v>
      </c>
      <c r="P69" s="154">
        <v>1</v>
      </c>
      <c r="Q69" s="48">
        <f>(O69/J69)</f>
        <v>289396.08642726718</v>
      </c>
      <c r="R69" s="96">
        <v>19</v>
      </c>
      <c r="S69" s="71">
        <v>7</v>
      </c>
      <c r="T69" s="71">
        <v>137</v>
      </c>
      <c r="U69" s="154">
        <v>8</v>
      </c>
      <c r="V69" s="35">
        <f>(T69/T$14)</f>
        <v>2.2925033467202142E-2</v>
      </c>
      <c r="W69" s="46">
        <f>(T69/T$67)</f>
        <v>0.20789074355083459</v>
      </c>
      <c r="X69" s="35">
        <f>(T69/D69)</f>
        <v>7.6966292134831457E-2</v>
      </c>
      <c r="Y69" s="98">
        <v>19</v>
      </c>
      <c r="Z69" s="72">
        <v>17887940</v>
      </c>
      <c r="AA69" s="76">
        <v>10</v>
      </c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7</v>
      </c>
      <c r="AI69" s="12">
        <v>137</v>
      </c>
      <c r="AJ69" s="35">
        <f t="shared" si="1"/>
        <v>1</v>
      </c>
      <c r="AK69" s="65">
        <v>17887940</v>
      </c>
    </row>
    <row r="70" spans="2:37" x14ac:dyDescent="0.25">
      <c r="B70" s="7"/>
      <c r="C70" s="70"/>
      <c r="D70" s="10"/>
      <c r="E70" s="149"/>
      <c r="F70" s="46"/>
      <c r="G70" s="46"/>
      <c r="H70" s="16"/>
      <c r="I70" s="136"/>
      <c r="J70" s="82"/>
      <c r="K70" s="143"/>
      <c r="L70" s="46"/>
      <c r="M70" s="46"/>
      <c r="N70" s="35"/>
      <c r="O70" s="18"/>
      <c r="P70" s="154"/>
      <c r="Q70" s="50"/>
      <c r="R70" s="96"/>
      <c r="S70" s="11"/>
      <c r="T70" s="12"/>
      <c r="U70" s="162"/>
      <c r="V70" s="46"/>
      <c r="W70" s="46"/>
      <c r="X70" s="35"/>
      <c r="Y70" s="98"/>
      <c r="Z70" s="16"/>
      <c r="AA70" s="76"/>
      <c r="AB70" s="269"/>
      <c r="AC70" s="10"/>
      <c r="AD70" s="16"/>
      <c r="AE70" s="10"/>
      <c r="AF70" s="10"/>
      <c r="AG70" s="16"/>
      <c r="AH70" s="10"/>
      <c r="AI70" s="10"/>
      <c r="AJ70" s="35"/>
      <c r="AK70" s="65"/>
    </row>
    <row r="71" spans="2:37" s="131" customFormat="1" x14ac:dyDescent="0.25">
      <c r="B71" s="8" t="s">
        <v>73</v>
      </c>
      <c r="C71" s="69">
        <v>152</v>
      </c>
      <c r="D71" s="9">
        <v>153</v>
      </c>
      <c r="E71" s="148">
        <v>18</v>
      </c>
      <c r="F71" s="38">
        <f>(D71/D$14)</f>
        <v>8.2720588235294119E-3</v>
      </c>
      <c r="G71" s="121">
        <f>(D71/D$71)</f>
        <v>1</v>
      </c>
      <c r="H71" s="17">
        <v>85258444</v>
      </c>
      <c r="I71" s="134">
        <v>13</v>
      </c>
      <c r="J71" s="64">
        <v>151</v>
      </c>
      <c r="K71" s="142">
        <v>18</v>
      </c>
      <c r="L71" s="38">
        <f>(J71/J$14)</f>
        <v>1.206070287539936E-2</v>
      </c>
      <c r="M71" s="43">
        <f>(J71/J$71)</f>
        <v>1</v>
      </c>
      <c r="N71" s="38">
        <f>(J71/D71)</f>
        <v>0.98692810457516345</v>
      </c>
      <c r="O71" s="44">
        <v>83858444</v>
      </c>
      <c r="P71" s="153">
        <v>12</v>
      </c>
      <c r="Q71" s="45">
        <f>(O71/J71)</f>
        <v>555353.93377483438</v>
      </c>
      <c r="R71" s="100">
        <v>1</v>
      </c>
      <c r="S71" s="62">
        <v>1</v>
      </c>
      <c r="T71" s="62">
        <v>2</v>
      </c>
      <c r="U71" s="153">
        <v>21</v>
      </c>
      <c r="V71" s="56">
        <f>(T71/T$14)</f>
        <v>3.3467202141900936E-4</v>
      </c>
      <c r="W71" s="43">
        <f>(T71/T$71)</f>
        <v>1</v>
      </c>
      <c r="X71" s="56">
        <f>(T71/D71)</f>
        <v>1.3071895424836602E-2</v>
      </c>
      <c r="Y71" s="40">
        <v>23</v>
      </c>
      <c r="Z71" s="36">
        <v>1400000</v>
      </c>
      <c r="AA71" s="75">
        <v>20</v>
      </c>
      <c r="AB71" s="266">
        <v>1</v>
      </c>
      <c r="AC71" s="9">
        <v>2</v>
      </c>
      <c r="AD71" s="17">
        <v>1400000</v>
      </c>
      <c r="AE71" s="9">
        <v>0</v>
      </c>
      <c r="AF71" s="9">
        <v>0</v>
      </c>
      <c r="AG71" s="17">
        <v>0</v>
      </c>
      <c r="AH71" s="9">
        <v>0</v>
      </c>
      <c r="AI71" s="9">
        <v>0</v>
      </c>
      <c r="AJ71" s="38"/>
      <c r="AK71" s="42">
        <v>0</v>
      </c>
    </row>
    <row r="72" spans="2:37" x14ac:dyDescent="0.25">
      <c r="B72" s="7"/>
      <c r="C72" s="68"/>
      <c r="D72" s="12"/>
      <c r="E72" s="149"/>
      <c r="F72" s="46"/>
      <c r="G72" s="46"/>
      <c r="H72" s="16"/>
      <c r="I72" s="136"/>
      <c r="J72" s="82"/>
      <c r="K72" s="143"/>
      <c r="L72" s="46"/>
      <c r="M72" s="46"/>
      <c r="N72" s="35"/>
      <c r="O72" s="18"/>
      <c r="P72" s="154"/>
      <c r="Q72" s="50"/>
      <c r="R72" s="96"/>
      <c r="S72" s="51"/>
      <c r="T72" s="12"/>
      <c r="U72" s="162"/>
      <c r="V72" s="46"/>
      <c r="W72" s="46"/>
      <c r="X72" s="35"/>
      <c r="Y72" s="47"/>
      <c r="Z72" s="16"/>
      <c r="AA72" s="76"/>
      <c r="AB72" s="267"/>
      <c r="AC72" s="12"/>
      <c r="AD72" s="16"/>
      <c r="AE72" s="12"/>
      <c r="AF72" s="12"/>
      <c r="AG72" s="16"/>
      <c r="AH72" s="12"/>
      <c r="AI72" s="12"/>
      <c r="AJ72" s="35"/>
      <c r="AK72" s="65"/>
    </row>
    <row r="73" spans="2:37" s="131" customFormat="1" x14ac:dyDescent="0.25">
      <c r="B73" s="8" t="s">
        <v>74</v>
      </c>
      <c r="C73" s="69">
        <v>560</v>
      </c>
      <c r="D73" s="9">
        <v>902</v>
      </c>
      <c r="E73" s="147"/>
      <c r="F73" s="38">
        <f>(D73/D$14)</f>
        <v>4.8767301038062282E-2</v>
      </c>
      <c r="G73" s="121">
        <f>(D73/D$73)</f>
        <v>1</v>
      </c>
      <c r="H73" s="17">
        <v>238152726</v>
      </c>
      <c r="I73" s="134"/>
      <c r="J73" s="64">
        <v>552</v>
      </c>
      <c r="K73" s="142"/>
      <c r="L73" s="38">
        <f>(J73/J$14)</f>
        <v>4.4089456869009586E-2</v>
      </c>
      <c r="M73" s="43">
        <f>(J73/J$73)</f>
        <v>1</v>
      </c>
      <c r="N73" s="38">
        <f>(J73/D73)</f>
        <v>0.61197339246119731</v>
      </c>
      <c r="O73" s="44">
        <v>169644326</v>
      </c>
      <c r="P73" s="153"/>
      <c r="Q73" s="45">
        <f>(O73/J73)</f>
        <v>307326.67753623187</v>
      </c>
      <c r="R73" s="100"/>
      <c r="S73" s="62">
        <v>8</v>
      </c>
      <c r="T73" s="62">
        <v>350</v>
      </c>
      <c r="U73" s="161"/>
      <c r="V73" s="38">
        <f>(T73/T$14)</f>
        <v>5.856760374832664E-2</v>
      </c>
      <c r="W73" s="43">
        <f>(T73/T$73)</f>
        <v>1</v>
      </c>
      <c r="X73" s="38">
        <f>(T73/D73)</f>
        <v>0.38802660753880264</v>
      </c>
      <c r="Y73" s="40"/>
      <c r="Z73" s="36">
        <v>68508400</v>
      </c>
      <c r="AA73" s="101"/>
      <c r="AB73" s="266">
        <v>0</v>
      </c>
      <c r="AC73" s="9">
        <v>0</v>
      </c>
      <c r="AD73" s="17">
        <v>0</v>
      </c>
      <c r="AE73" s="9">
        <v>0</v>
      </c>
      <c r="AF73" s="9">
        <v>0</v>
      </c>
      <c r="AG73" s="17">
        <v>0</v>
      </c>
      <c r="AH73" s="9">
        <v>8</v>
      </c>
      <c r="AI73" s="9">
        <v>350</v>
      </c>
      <c r="AJ73" s="38">
        <f>(AI73/T73)</f>
        <v>1</v>
      </c>
      <c r="AK73" s="42">
        <v>68508400</v>
      </c>
    </row>
    <row r="74" spans="2:37" x14ac:dyDescent="0.25">
      <c r="B74" s="7" t="s">
        <v>75</v>
      </c>
      <c r="C74" s="68">
        <v>15</v>
      </c>
      <c r="D74" s="12">
        <v>15</v>
      </c>
      <c r="E74" s="149">
        <v>48</v>
      </c>
      <c r="F74" s="35">
        <f>(D74/D$14)</f>
        <v>8.1098615916955013E-4</v>
      </c>
      <c r="G74" s="88">
        <f>(D74/D$73)</f>
        <v>1.662971175166297E-2</v>
      </c>
      <c r="H74" s="16">
        <v>6179503</v>
      </c>
      <c r="I74" s="136">
        <v>39</v>
      </c>
      <c r="J74" s="82">
        <v>15</v>
      </c>
      <c r="K74" s="143">
        <v>45</v>
      </c>
      <c r="L74" s="35">
        <f>(J74/J$14)</f>
        <v>1.1980830670926517E-3</v>
      </c>
      <c r="M74" s="46">
        <f>(J74/J$73)</f>
        <v>2.717391304347826E-2</v>
      </c>
      <c r="N74" s="35">
        <f>(J74/D74)</f>
        <v>1</v>
      </c>
      <c r="O74" s="18">
        <v>6179503</v>
      </c>
      <c r="P74" s="154">
        <v>35</v>
      </c>
      <c r="Q74" s="48">
        <f>(O74/J74)</f>
        <v>411966.86666666664</v>
      </c>
      <c r="R74" s="96">
        <v>5</v>
      </c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2:37" x14ac:dyDescent="0.25">
      <c r="B75" s="7" t="s">
        <v>76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35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62"/>
      <c r="V75" s="35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2:37" x14ac:dyDescent="0.25">
      <c r="B76" s="7" t="s">
        <v>77</v>
      </c>
      <c r="C76" s="68">
        <v>483</v>
      </c>
      <c r="D76" s="12">
        <v>775</v>
      </c>
      <c r="E76" s="149">
        <v>9</v>
      </c>
      <c r="F76" s="35">
        <f>(D76/D$14)</f>
        <v>4.1900951557093426E-2</v>
      </c>
      <c r="G76" s="88">
        <f>(D76/D$73)</f>
        <v>0.85920177383592022</v>
      </c>
      <c r="H76" s="16">
        <v>198692723</v>
      </c>
      <c r="I76" s="136">
        <v>9</v>
      </c>
      <c r="J76" s="82">
        <v>477</v>
      </c>
      <c r="K76" s="143">
        <v>10</v>
      </c>
      <c r="L76" s="35">
        <f>(J76/J$14)</f>
        <v>3.8099041533546325E-2</v>
      </c>
      <c r="M76" s="46">
        <f>(J76/J$73)</f>
        <v>0.86413043478260865</v>
      </c>
      <c r="N76" s="35">
        <f>(J76/D76)</f>
        <v>0.61548387096774193</v>
      </c>
      <c r="O76" s="18">
        <v>142872323</v>
      </c>
      <c r="P76" s="154">
        <v>8</v>
      </c>
      <c r="Q76" s="48">
        <f>(O76/J76)</f>
        <v>299522.68972746329</v>
      </c>
      <c r="R76" s="96">
        <v>18</v>
      </c>
      <c r="S76" s="71">
        <v>6</v>
      </c>
      <c r="T76" s="71">
        <v>298</v>
      </c>
      <c r="U76" s="162">
        <v>7</v>
      </c>
      <c r="V76" s="35">
        <f>(T76/T$14)</f>
        <v>4.9866131191432399E-2</v>
      </c>
      <c r="W76" s="46">
        <f>(T76/T$73)</f>
        <v>0.85142857142857142</v>
      </c>
      <c r="X76" s="35">
        <f>(T76/D76)</f>
        <v>0.38451612903225807</v>
      </c>
      <c r="Y76" s="98">
        <v>12</v>
      </c>
      <c r="Z76" s="72">
        <v>55820400</v>
      </c>
      <c r="AA76" s="99">
        <v>5</v>
      </c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6</v>
      </c>
      <c r="AI76" s="12">
        <v>298</v>
      </c>
      <c r="AJ76" s="35">
        <f t="shared" ref="AJ76:AJ77" si="2">(AI76/T76)</f>
        <v>1</v>
      </c>
      <c r="AK76" s="65">
        <v>55820400</v>
      </c>
    </row>
    <row r="77" spans="2:37" x14ac:dyDescent="0.25">
      <c r="B77" s="7" t="s">
        <v>78</v>
      </c>
      <c r="C77" s="68">
        <v>62</v>
      </c>
      <c r="D77" s="12">
        <v>112</v>
      </c>
      <c r="E77" s="150">
        <v>20</v>
      </c>
      <c r="F77" s="35">
        <f>(D77/D$14)</f>
        <v>6.0553633217993079E-3</v>
      </c>
      <c r="G77" s="88">
        <f>(D77/D$73)</f>
        <v>0.12416851441241686</v>
      </c>
      <c r="H77" s="16">
        <v>33280500</v>
      </c>
      <c r="I77" s="136">
        <v>21</v>
      </c>
      <c r="J77" s="82">
        <v>60</v>
      </c>
      <c r="K77" s="143">
        <v>27</v>
      </c>
      <c r="L77" s="35">
        <f>(J77/J$14)</f>
        <v>4.7923322683706068E-3</v>
      </c>
      <c r="M77" s="46">
        <f>(J77/J$73)</f>
        <v>0.10869565217391304</v>
      </c>
      <c r="N77" s="35">
        <f>(J77/D77)</f>
        <v>0.5357142857142857</v>
      </c>
      <c r="O77" s="18">
        <v>20592500</v>
      </c>
      <c r="P77" s="154">
        <v>23</v>
      </c>
      <c r="Q77" s="48">
        <f>(O77/J77)</f>
        <v>343208.33333333331</v>
      </c>
      <c r="R77" s="96">
        <v>11</v>
      </c>
      <c r="S77" s="71">
        <v>2</v>
      </c>
      <c r="T77" s="71">
        <v>52</v>
      </c>
      <c r="U77" s="154">
        <v>14</v>
      </c>
      <c r="V77" s="35">
        <f>(T77/T$14)</f>
        <v>8.7014725568942443E-3</v>
      </c>
      <c r="W77" s="46">
        <f>(T77/T$73)</f>
        <v>0.14857142857142858</v>
      </c>
      <c r="X77" s="35">
        <f>(T77/D77)</f>
        <v>0.4642857142857143</v>
      </c>
      <c r="Y77" s="98">
        <v>11</v>
      </c>
      <c r="Z77" s="72">
        <v>12688000</v>
      </c>
      <c r="AA77" s="76">
        <v>11</v>
      </c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2</v>
      </c>
      <c r="AI77" s="12">
        <v>52</v>
      </c>
      <c r="AJ77" s="35">
        <f t="shared" si="2"/>
        <v>1</v>
      </c>
      <c r="AK77" s="65">
        <v>12688000</v>
      </c>
    </row>
    <row r="78" spans="2:37" x14ac:dyDescent="0.25">
      <c r="B78" s="7"/>
      <c r="C78" s="70"/>
      <c r="D78" s="10"/>
      <c r="E78" s="149"/>
      <c r="F78" s="46"/>
      <c r="G78" s="46"/>
      <c r="H78" s="16"/>
      <c r="I78" s="136"/>
      <c r="J78" s="82"/>
      <c r="K78" s="143"/>
      <c r="L78" s="46"/>
      <c r="M78" s="46"/>
      <c r="N78" s="35"/>
      <c r="O78" s="18"/>
      <c r="P78" s="154"/>
      <c r="Q78" s="50"/>
      <c r="R78" s="96"/>
      <c r="S78" s="54"/>
      <c r="T78" s="12"/>
      <c r="U78" s="162"/>
      <c r="V78" s="46"/>
      <c r="W78" s="46"/>
      <c r="X78" s="35"/>
      <c r="Y78" s="98"/>
      <c r="Z78" s="16"/>
      <c r="AA78" s="76"/>
      <c r="AB78" s="269"/>
      <c r="AC78" s="10"/>
      <c r="AD78" s="16"/>
      <c r="AE78" s="10"/>
      <c r="AF78" s="10"/>
      <c r="AG78" s="16"/>
      <c r="AH78" s="10"/>
      <c r="AI78" s="10"/>
      <c r="AJ78" s="35"/>
      <c r="AK78" s="65"/>
    </row>
    <row r="79" spans="2:37" s="131" customFormat="1" x14ac:dyDescent="0.25">
      <c r="B79" s="8" t="s">
        <v>79</v>
      </c>
      <c r="C79" s="69">
        <v>889</v>
      </c>
      <c r="D79" s="9">
        <v>1735</v>
      </c>
      <c r="E79" s="148">
        <v>3</v>
      </c>
      <c r="F79" s="38">
        <f>(D79/D$14)</f>
        <v>9.3804065743944634E-2</v>
      </c>
      <c r="G79" s="121">
        <f>(D79/D$79)</f>
        <v>1</v>
      </c>
      <c r="H79" s="17">
        <v>232034313</v>
      </c>
      <c r="I79" s="134">
        <v>8</v>
      </c>
      <c r="J79" s="64">
        <v>882</v>
      </c>
      <c r="K79" s="142">
        <v>5</v>
      </c>
      <c r="L79" s="38">
        <f>(J79/J$14)</f>
        <v>7.044728434504792E-2</v>
      </c>
      <c r="M79" s="43">
        <f>(J79/J$79)</f>
        <v>1</v>
      </c>
      <c r="N79" s="38">
        <f>(J79/D79)</f>
        <v>0.50835734870317006</v>
      </c>
      <c r="O79" s="44">
        <v>203633882</v>
      </c>
      <c r="P79" s="153">
        <v>6</v>
      </c>
      <c r="Q79" s="45">
        <f>(O79/J79)</f>
        <v>230877.41723356009</v>
      </c>
      <c r="R79" s="100">
        <v>30</v>
      </c>
      <c r="S79" s="62">
        <v>7</v>
      </c>
      <c r="T79" s="62">
        <v>853</v>
      </c>
      <c r="U79" s="161">
        <v>4</v>
      </c>
      <c r="V79" s="38">
        <f>(T79/T$14)</f>
        <v>0.1427376171352075</v>
      </c>
      <c r="W79" s="43">
        <f>(T79/T$79)</f>
        <v>1</v>
      </c>
      <c r="X79" s="38">
        <f>(T79/D79)</f>
        <v>0.49164265129682999</v>
      </c>
      <c r="Y79" s="120">
        <v>10</v>
      </c>
      <c r="Z79" s="36">
        <v>28400431</v>
      </c>
      <c r="AA79" s="75">
        <v>8</v>
      </c>
      <c r="AB79" s="266">
        <v>0</v>
      </c>
      <c r="AC79" s="9">
        <v>0</v>
      </c>
      <c r="AD79" s="17">
        <v>0</v>
      </c>
      <c r="AE79" s="9">
        <v>0</v>
      </c>
      <c r="AF79" s="9">
        <v>0</v>
      </c>
      <c r="AG79" s="17">
        <v>0</v>
      </c>
      <c r="AH79" s="9">
        <v>7</v>
      </c>
      <c r="AI79" s="9">
        <v>853</v>
      </c>
      <c r="AJ79" s="38">
        <f>(AI79/T79)</f>
        <v>1</v>
      </c>
      <c r="AK79" s="42">
        <v>28400431</v>
      </c>
    </row>
    <row r="80" spans="2:37" x14ac:dyDescent="0.25">
      <c r="B80" s="7"/>
      <c r="C80" s="68"/>
      <c r="D80" s="12"/>
      <c r="E80" s="149"/>
      <c r="F80" s="46"/>
      <c r="G80" s="46"/>
      <c r="H80" s="16"/>
      <c r="I80" s="136"/>
      <c r="J80" s="82"/>
      <c r="K80" s="143"/>
      <c r="L80" s="46"/>
      <c r="M80" s="46"/>
      <c r="N80" s="35"/>
      <c r="O80" s="18"/>
      <c r="P80" s="154"/>
      <c r="Q80" s="50"/>
      <c r="R80" s="96"/>
      <c r="S80" s="51"/>
      <c r="T80" s="12"/>
      <c r="U80" s="162"/>
      <c r="V80" s="46"/>
      <c r="W80" s="46"/>
      <c r="X80" s="35"/>
      <c r="Y80" s="98"/>
      <c r="Z80" s="16"/>
      <c r="AA80" s="76"/>
      <c r="AB80" s="267"/>
      <c r="AC80" s="12"/>
      <c r="AD80" s="16"/>
      <c r="AE80" s="12"/>
      <c r="AF80" s="12"/>
      <c r="AG80" s="16"/>
      <c r="AH80" s="12"/>
      <c r="AI80" s="12"/>
      <c r="AJ80" s="35"/>
      <c r="AK80" s="65"/>
    </row>
    <row r="81" spans="2:37" s="131" customFormat="1" x14ac:dyDescent="0.25">
      <c r="B81" s="8" t="s">
        <v>80</v>
      </c>
      <c r="C81" s="69">
        <v>45</v>
      </c>
      <c r="D81" s="9">
        <v>48</v>
      </c>
      <c r="E81" s="148"/>
      <c r="F81" s="38">
        <f>(D81/D$14)</f>
        <v>2.5951557093425604E-3</v>
      </c>
      <c r="G81" s="121">
        <f>(D81/D$81)</f>
        <v>1</v>
      </c>
      <c r="H81" s="17">
        <v>14373077</v>
      </c>
      <c r="I81" s="134"/>
      <c r="J81" s="64">
        <v>42</v>
      </c>
      <c r="K81" s="142"/>
      <c r="L81" s="38">
        <f>(J81/J$14)</f>
        <v>3.354632587859425E-3</v>
      </c>
      <c r="M81" s="43">
        <f>(J81/J$81)</f>
        <v>1</v>
      </c>
      <c r="N81" s="38">
        <f>(J81/D81)</f>
        <v>0.875</v>
      </c>
      <c r="O81" s="44">
        <v>13623077</v>
      </c>
      <c r="P81" s="153"/>
      <c r="Q81" s="45">
        <f>(O81/J81)</f>
        <v>324358.97619047621</v>
      </c>
      <c r="R81" s="100"/>
      <c r="S81" s="62">
        <v>3</v>
      </c>
      <c r="T81" s="62">
        <v>6</v>
      </c>
      <c r="U81" s="161"/>
      <c r="V81" s="38">
        <f>(T81/T$14)</f>
        <v>1.004016064257028E-3</v>
      </c>
      <c r="W81" s="43">
        <f>(T81/T$81)</f>
        <v>1</v>
      </c>
      <c r="X81" s="38">
        <f>(T81/D81)</f>
        <v>0.125</v>
      </c>
      <c r="Y81" s="120"/>
      <c r="Z81" s="36">
        <v>750000</v>
      </c>
      <c r="AA81" s="75"/>
      <c r="AB81" s="266">
        <v>3</v>
      </c>
      <c r="AC81" s="9">
        <v>6</v>
      </c>
      <c r="AD81" s="17">
        <v>750000</v>
      </c>
      <c r="AE81" s="9">
        <v>0</v>
      </c>
      <c r="AF81" s="9">
        <v>0</v>
      </c>
      <c r="AG81" s="17">
        <v>0</v>
      </c>
      <c r="AH81" s="9">
        <v>0</v>
      </c>
      <c r="AI81" s="9">
        <v>0</v>
      </c>
      <c r="AJ81" s="38"/>
      <c r="AK81" s="42">
        <v>0</v>
      </c>
    </row>
    <row r="82" spans="2:37" x14ac:dyDescent="0.25">
      <c r="B82" s="7" t="s">
        <v>81</v>
      </c>
      <c r="C82" s="68">
        <v>0</v>
      </c>
      <c r="D82" s="12">
        <v>0</v>
      </c>
      <c r="E82" s="149"/>
      <c r="F82" s="35"/>
      <c r="G82" s="87"/>
      <c r="H82" s="16">
        <v>0</v>
      </c>
      <c r="I82" s="136"/>
      <c r="J82" s="82">
        <v>0</v>
      </c>
      <c r="K82" s="143"/>
      <c r="L82" s="35"/>
      <c r="M82" s="46"/>
      <c r="N82" s="35"/>
      <c r="O82" s="18">
        <v>0</v>
      </c>
      <c r="P82" s="154"/>
      <c r="Q82" s="48"/>
      <c r="R82" s="96"/>
      <c r="S82" s="71">
        <v>0</v>
      </c>
      <c r="T82" s="71">
        <v>0</v>
      </c>
      <c r="U82" s="154"/>
      <c r="V82" s="35"/>
      <c r="W82" s="46"/>
      <c r="X82" s="35"/>
      <c r="Y82" s="98"/>
      <c r="Z82" s="72">
        <v>0</v>
      </c>
      <c r="AA82" s="76"/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0</v>
      </c>
      <c r="AI82" s="12">
        <v>0</v>
      </c>
      <c r="AJ82" s="35"/>
      <c r="AK82" s="65">
        <v>0</v>
      </c>
    </row>
    <row r="83" spans="2:37" x14ac:dyDescent="0.25">
      <c r="B83" s="7" t="s">
        <v>82</v>
      </c>
      <c r="C83" s="68">
        <v>7</v>
      </c>
      <c r="D83" s="12">
        <v>10</v>
      </c>
      <c r="E83" s="149">
        <v>49</v>
      </c>
      <c r="F83" s="35">
        <f>(D83/D$14)</f>
        <v>5.4065743944636683E-4</v>
      </c>
      <c r="G83" s="88">
        <f>(D83/D$81)</f>
        <v>0.20833333333333334</v>
      </c>
      <c r="H83" s="16">
        <v>2734158</v>
      </c>
      <c r="I83" s="136">
        <v>48</v>
      </c>
      <c r="J83" s="82">
        <v>4</v>
      </c>
      <c r="K83" s="143">
        <v>55</v>
      </c>
      <c r="L83" s="57">
        <f>(J83/J$14)</f>
        <v>3.1948881789137381E-4</v>
      </c>
      <c r="M83" s="46">
        <f>(J83/J$81)</f>
        <v>9.5238095238095233E-2</v>
      </c>
      <c r="N83" s="35">
        <f>(J83/D83)</f>
        <v>0.4</v>
      </c>
      <c r="O83" s="18">
        <v>1984158</v>
      </c>
      <c r="P83" s="154">
        <v>49</v>
      </c>
      <c r="Q83" s="48">
        <f>(O83/J83)</f>
        <v>496039.5</v>
      </c>
      <c r="R83" s="96">
        <v>3</v>
      </c>
      <c r="S83" s="71">
        <v>3</v>
      </c>
      <c r="T83" s="71">
        <v>6</v>
      </c>
      <c r="U83" s="162">
        <v>19</v>
      </c>
      <c r="V83" s="57">
        <f>(T83/T$14)</f>
        <v>1.004016064257028E-3</v>
      </c>
      <c r="W83" s="46">
        <f>(T83/T$81)</f>
        <v>1</v>
      </c>
      <c r="X83" s="35">
        <f>(T83/D83)</f>
        <v>0.6</v>
      </c>
      <c r="Y83" s="98">
        <v>6</v>
      </c>
      <c r="Z83" s="72">
        <v>750000</v>
      </c>
      <c r="AA83" s="76">
        <v>22</v>
      </c>
      <c r="AB83" s="267">
        <v>3</v>
      </c>
      <c r="AC83" s="12">
        <v>6</v>
      </c>
      <c r="AD83" s="16">
        <v>750000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2:37" x14ac:dyDescent="0.25">
      <c r="B84" s="7" t="s">
        <v>83</v>
      </c>
      <c r="C84" s="68">
        <v>0</v>
      </c>
      <c r="D84" s="12">
        <v>0</v>
      </c>
      <c r="E84" s="149"/>
      <c r="F84" s="35"/>
      <c r="G84" s="87"/>
      <c r="H84" s="16">
        <v>0</v>
      </c>
      <c r="I84" s="136"/>
      <c r="J84" s="82">
        <v>0</v>
      </c>
      <c r="K84" s="143"/>
      <c r="L84" s="35"/>
      <c r="M84" s="46"/>
      <c r="N84" s="35"/>
      <c r="O84" s="18">
        <v>0</v>
      </c>
      <c r="P84" s="154"/>
      <c r="Q84" s="48"/>
      <c r="R84" s="96"/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2:37" x14ac:dyDescent="0.25">
      <c r="B85" s="7" t="s">
        <v>84</v>
      </c>
      <c r="C85" s="68">
        <v>35</v>
      </c>
      <c r="D85" s="12">
        <v>35</v>
      </c>
      <c r="E85" s="149">
        <v>37</v>
      </c>
      <c r="F85" s="35">
        <f>(D85/D$14)</f>
        <v>1.8923010380622837E-3</v>
      </c>
      <c r="G85" s="88">
        <f>(D85/D$81)</f>
        <v>0.72916666666666663</v>
      </c>
      <c r="H85" s="16">
        <v>10679519</v>
      </c>
      <c r="I85" s="136">
        <v>34</v>
      </c>
      <c r="J85" s="82">
        <v>35</v>
      </c>
      <c r="K85" s="143">
        <v>35</v>
      </c>
      <c r="L85" s="35">
        <f>(J85/J$14)</f>
        <v>2.7955271565495207E-3</v>
      </c>
      <c r="M85" s="46">
        <f>(J85/J$81)</f>
        <v>0.83333333333333337</v>
      </c>
      <c r="N85" s="35">
        <f>(J85/D85)</f>
        <v>1</v>
      </c>
      <c r="O85" s="18">
        <v>10679519</v>
      </c>
      <c r="P85" s="154">
        <v>31</v>
      </c>
      <c r="Q85" s="48">
        <f>(O85/J85)</f>
        <v>305129.11428571428</v>
      </c>
      <c r="R85" s="96">
        <v>16</v>
      </c>
      <c r="S85" s="71">
        <v>0</v>
      </c>
      <c r="T85" s="71">
        <v>0</v>
      </c>
      <c r="U85" s="162"/>
      <c r="V85" s="35"/>
      <c r="W85" s="46"/>
      <c r="X85" s="35"/>
      <c r="Y85" s="98"/>
      <c r="Z85" s="72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2:37" x14ac:dyDescent="0.25">
      <c r="B86" s="7" t="s">
        <v>85</v>
      </c>
      <c r="C86" s="68">
        <v>0</v>
      </c>
      <c r="D86" s="12">
        <v>0</v>
      </c>
      <c r="E86" s="150"/>
      <c r="F86" s="35"/>
      <c r="G86" s="87"/>
      <c r="H86" s="16">
        <v>0</v>
      </c>
      <c r="I86" s="136"/>
      <c r="J86" s="82">
        <v>0</v>
      </c>
      <c r="K86" s="143"/>
      <c r="L86" s="35"/>
      <c r="M86" s="46"/>
      <c r="N86" s="35"/>
      <c r="O86" s="18">
        <v>0</v>
      </c>
      <c r="P86" s="154"/>
      <c r="Q86" s="50"/>
      <c r="R86" s="96"/>
      <c r="S86" s="71">
        <v>0</v>
      </c>
      <c r="T86" s="71">
        <v>0</v>
      </c>
      <c r="U86" s="162"/>
      <c r="V86" s="35"/>
      <c r="W86" s="46"/>
      <c r="X86" s="35"/>
      <c r="Y86" s="98"/>
      <c r="Z86" s="72">
        <v>0</v>
      </c>
      <c r="AA86" s="76"/>
      <c r="AB86" s="267">
        <v>0</v>
      </c>
      <c r="AC86" s="12">
        <v>0</v>
      </c>
      <c r="AD86" s="16">
        <v>0</v>
      </c>
      <c r="AE86" s="12">
        <v>0</v>
      </c>
      <c r="AF86" s="12">
        <v>0</v>
      </c>
      <c r="AG86" s="16">
        <v>0</v>
      </c>
      <c r="AH86" s="12">
        <v>0</v>
      </c>
      <c r="AI86" s="12">
        <v>0</v>
      </c>
      <c r="AJ86" s="35"/>
      <c r="AK86" s="65">
        <v>0</v>
      </c>
    </row>
    <row r="87" spans="2:37" x14ac:dyDescent="0.25">
      <c r="B87" s="7" t="s">
        <v>86</v>
      </c>
      <c r="C87" s="68">
        <v>3</v>
      </c>
      <c r="D87" s="12">
        <v>3</v>
      </c>
      <c r="E87" s="149">
        <v>57</v>
      </c>
      <c r="F87" s="57">
        <f>(D87/D$14)</f>
        <v>1.6219723183391003E-4</v>
      </c>
      <c r="G87" s="88">
        <f>(D87/D$81)</f>
        <v>6.25E-2</v>
      </c>
      <c r="H87" s="16">
        <v>959400</v>
      </c>
      <c r="I87" s="136">
        <v>56</v>
      </c>
      <c r="J87" s="82">
        <v>3</v>
      </c>
      <c r="K87" s="143">
        <v>56</v>
      </c>
      <c r="L87" s="57">
        <f>(J87/J$14)</f>
        <v>2.3961661341853036E-4</v>
      </c>
      <c r="M87" s="46">
        <f>(J87/J$81)</f>
        <v>7.1428571428571425E-2</v>
      </c>
      <c r="N87" s="35">
        <f>(J87/D87)</f>
        <v>1</v>
      </c>
      <c r="O87" s="18">
        <v>959400</v>
      </c>
      <c r="P87" s="154">
        <v>55</v>
      </c>
      <c r="Q87" s="48">
        <f>(O87/J87)</f>
        <v>319800</v>
      </c>
      <c r="R87" s="96">
        <v>14</v>
      </c>
      <c r="S87" s="71">
        <v>0</v>
      </c>
      <c r="T87" s="71">
        <v>0</v>
      </c>
      <c r="U87" s="162"/>
      <c r="V87" s="57"/>
      <c r="W87" s="46"/>
      <c r="X87" s="35"/>
      <c r="Y87" s="98"/>
      <c r="Z87" s="72">
        <v>0</v>
      </c>
      <c r="AA87" s="76"/>
      <c r="AB87" s="267">
        <v>0</v>
      </c>
      <c r="AC87" s="12">
        <v>0</v>
      </c>
      <c r="AD87" s="16">
        <v>0</v>
      </c>
      <c r="AE87" s="12">
        <v>0</v>
      </c>
      <c r="AF87" s="12">
        <v>0</v>
      </c>
      <c r="AG87" s="16">
        <v>0</v>
      </c>
      <c r="AH87" s="12">
        <v>0</v>
      </c>
      <c r="AI87" s="12">
        <v>0</v>
      </c>
      <c r="AJ87" s="35"/>
      <c r="AK87" s="65">
        <v>0</v>
      </c>
    </row>
    <row r="88" spans="2:37" x14ac:dyDescent="0.25">
      <c r="B88" s="7"/>
      <c r="C88" s="70"/>
      <c r="D88" s="10"/>
      <c r="E88" s="149"/>
      <c r="F88" s="46"/>
      <c r="G88" s="46"/>
      <c r="H88" s="16"/>
      <c r="I88" s="136"/>
      <c r="J88" s="82"/>
      <c r="K88" s="143"/>
      <c r="L88" s="46"/>
      <c r="M88" s="46"/>
      <c r="N88" s="35"/>
      <c r="O88" s="18"/>
      <c r="P88" s="154"/>
      <c r="Q88" s="50"/>
      <c r="R88" s="96"/>
      <c r="S88" s="51"/>
      <c r="T88" s="12"/>
      <c r="U88" s="162"/>
      <c r="V88" s="46"/>
      <c r="W88" s="46"/>
      <c r="X88" s="35"/>
      <c r="Y88" s="47"/>
      <c r="Z88" s="16"/>
      <c r="AA88" s="76"/>
      <c r="AB88" s="269"/>
      <c r="AC88" s="10"/>
      <c r="AD88" s="16"/>
      <c r="AE88" s="10"/>
      <c r="AF88" s="10"/>
      <c r="AG88" s="16"/>
      <c r="AH88" s="10"/>
      <c r="AI88" s="10"/>
      <c r="AJ88" s="35"/>
      <c r="AK88" s="65"/>
    </row>
    <row r="89" spans="2:37" s="131" customFormat="1" x14ac:dyDescent="0.25">
      <c r="B89" s="8" t="s">
        <v>87</v>
      </c>
      <c r="C89" s="69">
        <v>863</v>
      </c>
      <c r="D89" s="9">
        <v>1857</v>
      </c>
      <c r="E89" s="148"/>
      <c r="F89" s="38">
        <f>(D89/D$14)</f>
        <v>0.10040008650519031</v>
      </c>
      <c r="G89" s="121">
        <f>(D89/D$89)</f>
        <v>1</v>
      </c>
      <c r="H89" s="17">
        <v>300290516</v>
      </c>
      <c r="I89" s="134"/>
      <c r="J89" s="64">
        <v>793</v>
      </c>
      <c r="K89" s="142"/>
      <c r="L89" s="38">
        <f>(J89/J$14)</f>
        <v>6.3338658146964863E-2</v>
      </c>
      <c r="M89" s="43">
        <f>(J89/J$89)</f>
        <v>1</v>
      </c>
      <c r="N89" s="38">
        <f>(J89/D89)</f>
        <v>0.42703284868066776</v>
      </c>
      <c r="O89" s="44">
        <v>177729231</v>
      </c>
      <c r="P89" s="153"/>
      <c r="Q89" s="45">
        <f>(O89/J89)</f>
        <v>224122.61160151323</v>
      </c>
      <c r="R89" s="100"/>
      <c r="S89" s="62">
        <v>70</v>
      </c>
      <c r="T89" s="62">
        <v>1064</v>
      </c>
      <c r="U89" s="161"/>
      <c r="V89" s="38">
        <f>(T89/T$14)</f>
        <v>0.17804551539491298</v>
      </c>
      <c r="W89" s="43">
        <f>(T89/T$89)</f>
        <v>1</v>
      </c>
      <c r="X89" s="38">
        <f>(T89/D89)</f>
        <v>0.57296715131933229</v>
      </c>
      <c r="Y89" s="120"/>
      <c r="Z89" s="36">
        <v>122561285</v>
      </c>
      <c r="AA89" s="101"/>
      <c r="AB89" s="266">
        <v>13</v>
      </c>
      <c r="AC89" s="9">
        <v>26</v>
      </c>
      <c r="AD89" s="17">
        <v>1892873</v>
      </c>
      <c r="AE89" s="9">
        <v>5</v>
      </c>
      <c r="AF89" s="9">
        <v>19</v>
      </c>
      <c r="AG89" s="17">
        <v>2513461</v>
      </c>
      <c r="AH89" s="9">
        <v>52</v>
      </c>
      <c r="AI89" s="9">
        <v>1019</v>
      </c>
      <c r="AJ89" s="38">
        <f t="shared" ref="AJ89:AJ91" si="3">(AI89/T89)</f>
        <v>0.95770676691729328</v>
      </c>
      <c r="AK89" s="42">
        <v>118154951</v>
      </c>
    </row>
    <row r="90" spans="2:37" x14ac:dyDescent="0.25">
      <c r="B90" s="7" t="s">
        <v>88</v>
      </c>
      <c r="C90" s="68">
        <v>55</v>
      </c>
      <c r="D90" s="12">
        <v>111</v>
      </c>
      <c r="E90" s="150">
        <v>22</v>
      </c>
      <c r="F90" s="35">
        <f>(D90/D$14)</f>
        <v>6.0012975778546713E-3</v>
      </c>
      <c r="G90" s="88">
        <f>(D90/D$89)</f>
        <v>5.9773828756058162E-2</v>
      </c>
      <c r="H90" s="16">
        <v>12726482</v>
      </c>
      <c r="I90" s="136">
        <v>29</v>
      </c>
      <c r="J90" s="82">
        <v>37</v>
      </c>
      <c r="K90" s="143">
        <v>34</v>
      </c>
      <c r="L90" s="35">
        <f>(J90/J$14)</f>
        <v>2.9552715654952077E-3</v>
      </c>
      <c r="M90" s="46">
        <f>(J90/J$89)</f>
        <v>4.6658259773013869E-2</v>
      </c>
      <c r="N90" s="35">
        <f>(J90/D90)</f>
        <v>0.33333333333333331</v>
      </c>
      <c r="O90" s="18">
        <v>3762732</v>
      </c>
      <c r="P90" s="154">
        <v>42</v>
      </c>
      <c r="Q90" s="48">
        <f>(O90/J90)</f>
        <v>101695.45945945945</v>
      </c>
      <c r="R90" s="96">
        <v>65</v>
      </c>
      <c r="S90" s="71">
        <v>18</v>
      </c>
      <c r="T90" s="71">
        <v>74</v>
      </c>
      <c r="U90" s="154">
        <v>11</v>
      </c>
      <c r="V90" s="35">
        <f>(T90/T$14)</f>
        <v>1.2382864792503346E-2</v>
      </c>
      <c r="W90" s="46">
        <f>(T90/T$89)</f>
        <v>6.9548872180451124E-2</v>
      </c>
      <c r="X90" s="35">
        <f>(T90/D90)</f>
        <v>0.66666666666666663</v>
      </c>
      <c r="Y90" s="98">
        <v>5</v>
      </c>
      <c r="Z90" s="72">
        <v>8963750</v>
      </c>
      <c r="AA90" s="76">
        <v>13</v>
      </c>
      <c r="AB90" s="267">
        <v>6</v>
      </c>
      <c r="AC90" s="12">
        <v>12</v>
      </c>
      <c r="AD90" s="16">
        <v>1020000</v>
      </c>
      <c r="AE90" s="12">
        <v>0</v>
      </c>
      <c r="AF90" s="12">
        <v>0</v>
      </c>
      <c r="AG90" s="16">
        <v>0</v>
      </c>
      <c r="AH90" s="12">
        <v>12</v>
      </c>
      <c r="AI90" s="12">
        <v>62</v>
      </c>
      <c r="AJ90" s="35">
        <f t="shared" si="3"/>
        <v>0.83783783783783783</v>
      </c>
      <c r="AK90" s="65">
        <v>7943750</v>
      </c>
    </row>
    <row r="91" spans="2:37" x14ac:dyDescent="0.25">
      <c r="B91" s="7" t="s">
        <v>89</v>
      </c>
      <c r="C91" s="68">
        <v>722</v>
      </c>
      <c r="D91" s="12">
        <v>1660</v>
      </c>
      <c r="E91" s="149">
        <v>5</v>
      </c>
      <c r="F91" s="35">
        <f>(D91/D$14)</f>
        <v>8.9749134948096887E-2</v>
      </c>
      <c r="G91" s="88">
        <f>(D91/D$89)</f>
        <v>0.89391491653204092</v>
      </c>
      <c r="H91" s="16">
        <v>272343795</v>
      </c>
      <c r="I91" s="136">
        <v>6</v>
      </c>
      <c r="J91" s="82">
        <v>670</v>
      </c>
      <c r="K91" s="143">
        <v>7</v>
      </c>
      <c r="L91" s="35">
        <f>(J91/J$14)</f>
        <v>5.3514376996805113E-2</v>
      </c>
      <c r="M91" s="46">
        <f>(J91/J$89)</f>
        <v>0.84489281210592682</v>
      </c>
      <c r="N91" s="35">
        <f>(J91/D91)</f>
        <v>0.40361445783132532</v>
      </c>
      <c r="O91" s="18">
        <v>158746260</v>
      </c>
      <c r="P91" s="154">
        <v>7</v>
      </c>
      <c r="Q91" s="48">
        <f>(O91/J91)</f>
        <v>236934.71641791044</v>
      </c>
      <c r="R91" s="96">
        <v>28</v>
      </c>
      <c r="S91" s="71">
        <v>52</v>
      </c>
      <c r="T91" s="71">
        <v>990</v>
      </c>
      <c r="U91" s="162">
        <v>2</v>
      </c>
      <c r="V91" s="35">
        <f>(T91/T$14)</f>
        <v>0.16566265060240964</v>
      </c>
      <c r="W91" s="46">
        <f>(T91/T$89)</f>
        <v>0.93045112781954886</v>
      </c>
      <c r="X91" s="35">
        <f>(T91/D91)</f>
        <v>0.59638554216867468</v>
      </c>
      <c r="Y91" s="98">
        <v>7</v>
      </c>
      <c r="Z91" s="72">
        <v>113597535</v>
      </c>
      <c r="AA91" s="99">
        <v>2</v>
      </c>
      <c r="AB91" s="267">
        <v>7</v>
      </c>
      <c r="AC91" s="12">
        <v>14</v>
      </c>
      <c r="AD91" s="16">
        <v>872873</v>
      </c>
      <c r="AE91" s="12">
        <v>5</v>
      </c>
      <c r="AF91" s="12">
        <v>19</v>
      </c>
      <c r="AG91" s="16">
        <v>2513461</v>
      </c>
      <c r="AH91" s="12">
        <v>40</v>
      </c>
      <c r="AI91" s="12">
        <v>957</v>
      </c>
      <c r="AJ91" s="35">
        <f t="shared" si="3"/>
        <v>0.96666666666666667</v>
      </c>
      <c r="AK91" s="65">
        <v>110211201</v>
      </c>
    </row>
    <row r="92" spans="2:37" x14ac:dyDescent="0.25">
      <c r="B92" s="7" t="s">
        <v>90</v>
      </c>
      <c r="C92" s="68">
        <v>86</v>
      </c>
      <c r="D92" s="12">
        <v>86</v>
      </c>
      <c r="E92" s="149">
        <v>24</v>
      </c>
      <c r="F92" s="35">
        <f>(D92/D$14)</f>
        <v>4.6496539792387544E-3</v>
      </c>
      <c r="G92" s="88">
        <f>(D92/D$89)</f>
        <v>4.6311254711900916E-2</v>
      </c>
      <c r="H92" s="16">
        <v>15220239</v>
      </c>
      <c r="I92" s="136">
        <v>26</v>
      </c>
      <c r="J92" s="82">
        <v>86</v>
      </c>
      <c r="K92" s="143">
        <v>21</v>
      </c>
      <c r="L92" s="35">
        <f>(J92/J$14)</f>
        <v>6.869009584664537E-3</v>
      </c>
      <c r="M92" s="46">
        <f>(J92/J$89)</f>
        <v>0.10844892812105927</v>
      </c>
      <c r="N92" s="35">
        <f>(J92/D92)</f>
        <v>1</v>
      </c>
      <c r="O92" s="18">
        <v>15220239</v>
      </c>
      <c r="P92" s="154">
        <v>25</v>
      </c>
      <c r="Q92" s="48">
        <f>(O92/J92)</f>
        <v>176979.52325581395</v>
      </c>
      <c r="R92" s="96">
        <v>48</v>
      </c>
      <c r="S92" s="71">
        <v>0</v>
      </c>
      <c r="T92" s="71">
        <v>0</v>
      </c>
      <c r="U92" s="154"/>
      <c r="V92" s="35">
        <f>(T92/T$14)</f>
        <v>0</v>
      </c>
      <c r="W92" s="46">
        <f>(T92/T$89)</f>
        <v>0</v>
      </c>
      <c r="X92" s="35"/>
      <c r="Y92" s="98"/>
      <c r="Z92" s="72">
        <v>0</v>
      </c>
      <c r="AA92" s="76"/>
      <c r="AB92" s="267">
        <v>0</v>
      </c>
      <c r="AC92" s="12">
        <v>0</v>
      </c>
      <c r="AD92" s="16">
        <v>0</v>
      </c>
      <c r="AE92" s="12">
        <v>0</v>
      </c>
      <c r="AF92" s="12">
        <v>0</v>
      </c>
      <c r="AG92" s="16">
        <v>0</v>
      </c>
      <c r="AH92" s="12">
        <v>0</v>
      </c>
      <c r="AI92" s="12">
        <v>0</v>
      </c>
      <c r="AJ92" s="35"/>
      <c r="AK92" s="65">
        <v>0</v>
      </c>
    </row>
    <row r="93" spans="2:37" x14ac:dyDescent="0.25">
      <c r="B93" s="7"/>
      <c r="C93" s="70"/>
      <c r="D93" s="10"/>
      <c r="E93" s="149"/>
      <c r="F93" s="46"/>
      <c r="G93" s="46"/>
      <c r="H93" s="16"/>
      <c r="I93" s="136"/>
      <c r="J93" s="82"/>
      <c r="K93" s="143"/>
      <c r="L93" s="46"/>
      <c r="M93" s="46"/>
      <c r="N93" s="35"/>
      <c r="O93" s="18"/>
      <c r="P93" s="154"/>
      <c r="Q93" s="50"/>
      <c r="R93" s="96"/>
      <c r="S93" s="54"/>
      <c r="T93" s="12"/>
      <c r="U93" s="162"/>
      <c r="V93" s="46"/>
      <c r="W93" s="46"/>
      <c r="X93" s="35"/>
      <c r="Y93" s="98"/>
      <c r="Z93" s="16"/>
      <c r="AA93" s="76"/>
      <c r="AB93" s="269"/>
      <c r="AC93" s="10"/>
      <c r="AD93" s="16"/>
      <c r="AE93" s="10"/>
      <c r="AF93" s="10"/>
      <c r="AG93" s="16"/>
      <c r="AH93" s="10"/>
      <c r="AI93" s="10"/>
      <c r="AJ93" s="35"/>
      <c r="AK93" s="65"/>
    </row>
    <row r="94" spans="2:37" s="131" customFormat="1" x14ac:dyDescent="0.25">
      <c r="B94" s="8" t="s">
        <v>91</v>
      </c>
      <c r="C94" s="69">
        <v>1494</v>
      </c>
      <c r="D94" s="9">
        <v>2459</v>
      </c>
      <c r="E94" s="148"/>
      <c r="F94" s="38">
        <f>(D94/D$14)</f>
        <v>0.13294766435986158</v>
      </c>
      <c r="G94" s="121">
        <f>(D94/D$94)</f>
        <v>1</v>
      </c>
      <c r="H94" s="17">
        <v>473797303</v>
      </c>
      <c r="I94" s="134"/>
      <c r="J94" s="64">
        <v>1458</v>
      </c>
      <c r="K94" s="142"/>
      <c r="L94" s="38">
        <f>(J94/J$14)</f>
        <v>0.11645367412140575</v>
      </c>
      <c r="M94" s="43">
        <f>(J94/J$94)</f>
        <v>1</v>
      </c>
      <c r="N94" s="38">
        <f>(J94/D94)</f>
        <v>0.59292395282635213</v>
      </c>
      <c r="O94" s="44">
        <v>346751120</v>
      </c>
      <c r="P94" s="153"/>
      <c r="Q94" s="45">
        <f>(O94/J94)</f>
        <v>237826.55692729767</v>
      </c>
      <c r="R94" s="100"/>
      <c r="S94" s="62">
        <v>36</v>
      </c>
      <c r="T94" s="62">
        <v>1001</v>
      </c>
      <c r="U94" s="161"/>
      <c r="V94" s="38">
        <f>(T94/T$14)</f>
        <v>0.16750334672021419</v>
      </c>
      <c r="W94" s="43">
        <f>(T94/T$94)</f>
        <v>1</v>
      </c>
      <c r="X94" s="38">
        <f>(T94/D94)</f>
        <v>0.40707604717364781</v>
      </c>
      <c r="Y94" s="120"/>
      <c r="Z94" s="36">
        <v>127046183</v>
      </c>
      <c r="AA94" s="101"/>
      <c r="AB94" s="266">
        <v>0</v>
      </c>
      <c r="AC94" s="9">
        <v>0</v>
      </c>
      <c r="AD94" s="17">
        <v>0</v>
      </c>
      <c r="AE94" s="9">
        <v>1</v>
      </c>
      <c r="AF94" s="9">
        <v>4</v>
      </c>
      <c r="AG94" s="17">
        <v>539380</v>
      </c>
      <c r="AH94" s="9">
        <v>35</v>
      </c>
      <c r="AI94" s="9">
        <v>997</v>
      </c>
      <c r="AJ94" s="38">
        <f t="shared" ref="AJ94:AJ96" si="4">(AI94/T94)</f>
        <v>0.99600399600399603</v>
      </c>
      <c r="AK94" s="42">
        <v>126506803</v>
      </c>
    </row>
    <row r="95" spans="2:37" x14ac:dyDescent="0.25">
      <c r="B95" s="7" t="s">
        <v>92</v>
      </c>
      <c r="C95" s="68">
        <v>29</v>
      </c>
      <c r="D95" s="12">
        <v>125</v>
      </c>
      <c r="E95" s="150">
        <v>19</v>
      </c>
      <c r="F95" s="35">
        <f>(D95/D$14)</f>
        <v>6.7582179930795851E-3</v>
      </c>
      <c r="G95" s="88">
        <f>(D95/D$94)</f>
        <v>5.0833672224481499E-2</v>
      </c>
      <c r="H95" s="16">
        <v>35762913</v>
      </c>
      <c r="I95" s="136">
        <v>20</v>
      </c>
      <c r="J95" s="82">
        <v>11</v>
      </c>
      <c r="K95" s="143">
        <v>47</v>
      </c>
      <c r="L95" s="35">
        <f>(J95/J$14)</f>
        <v>8.7859424920127801E-4</v>
      </c>
      <c r="M95" s="46">
        <f>(J95/J$94)</f>
        <v>7.5445816186556925E-3</v>
      </c>
      <c r="N95" s="35">
        <f>(J95/D95)</f>
        <v>8.7999999999999995E-2</v>
      </c>
      <c r="O95" s="18">
        <v>3842962</v>
      </c>
      <c r="P95" s="154">
        <v>41</v>
      </c>
      <c r="Q95" s="48">
        <f>(O95/J95)</f>
        <v>349360.18181818182</v>
      </c>
      <c r="R95" s="96">
        <v>10</v>
      </c>
      <c r="S95" s="71">
        <v>18</v>
      </c>
      <c r="T95" s="71">
        <v>114</v>
      </c>
      <c r="U95" s="162">
        <v>9</v>
      </c>
      <c r="V95" s="35">
        <f>(T95/T$14)</f>
        <v>1.9076305220883535E-2</v>
      </c>
      <c r="W95" s="46">
        <f>(T95/T$94)</f>
        <v>0.11388611388611389</v>
      </c>
      <c r="X95" s="35">
        <f>(T95/D95)</f>
        <v>0.91200000000000003</v>
      </c>
      <c r="Y95" s="98">
        <v>3</v>
      </c>
      <c r="Z95" s="72">
        <v>31919951</v>
      </c>
      <c r="AA95" s="99">
        <v>6</v>
      </c>
      <c r="AB95" s="267">
        <v>0</v>
      </c>
      <c r="AC95" s="12">
        <v>0</v>
      </c>
      <c r="AD95" s="16">
        <v>0</v>
      </c>
      <c r="AE95" s="12">
        <v>0</v>
      </c>
      <c r="AF95" s="12">
        <v>0</v>
      </c>
      <c r="AG95" s="16">
        <v>0</v>
      </c>
      <c r="AH95" s="12">
        <v>18</v>
      </c>
      <c r="AI95" s="12">
        <v>114</v>
      </c>
      <c r="AJ95" s="35">
        <f t="shared" si="4"/>
        <v>1</v>
      </c>
      <c r="AK95" s="65">
        <v>31919951</v>
      </c>
    </row>
    <row r="96" spans="2:37" x14ac:dyDescent="0.25">
      <c r="B96" s="7" t="s">
        <v>93</v>
      </c>
      <c r="C96" s="68">
        <v>1465</v>
      </c>
      <c r="D96" s="12">
        <v>2334</v>
      </c>
      <c r="E96" s="149">
        <v>1</v>
      </c>
      <c r="F96" s="35">
        <f>(D96/D$14)</f>
        <v>0.126189446366782</v>
      </c>
      <c r="G96" s="88">
        <f>(D96/D$94)</f>
        <v>0.94916632777551846</v>
      </c>
      <c r="H96" s="16">
        <v>438034390</v>
      </c>
      <c r="I96" s="136">
        <v>2</v>
      </c>
      <c r="J96" s="82">
        <v>1447</v>
      </c>
      <c r="K96" s="143">
        <v>2</v>
      </c>
      <c r="L96" s="35">
        <f>(J96/J$14)</f>
        <v>0.11557507987220447</v>
      </c>
      <c r="M96" s="46">
        <f>(J96/J$94)</f>
        <v>0.99245541838134432</v>
      </c>
      <c r="N96" s="35">
        <f>(J96/D96)</f>
        <v>0.61996572407883466</v>
      </c>
      <c r="O96" s="18">
        <v>342908158</v>
      </c>
      <c r="P96" s="154">
        <v>2</v>
      </c>
      <c r="Q96" s="48">
        <f>(O96/J96)</f>
        <v>236978.68555632344</v>
      </c>
      <c r="R96" s="96">
        <v>27</v>
      </c>
      <c r="S96" s="71">
        <v>18</v>
      </c>
      <c r="T96" s="71">
        <v>887</v>
      </c>
      <c r="U96" s="162">
        <v>3</v>
      </c>
      <c r="V96" s="35">
        <f>(T96/T$14)</f>
        <v>0.14842704149933067</v>
      </c>
      <c r="W96" s="46">
        <f>(T96/T$94)</f>
        <v>0.88611388611388608</v>
      </c>
      <c r="X96" s="35">
        <f>(T96/D96)</f>
        <v>0.3800342759211654</v>
      </c>
      <c r="Y96" s="98">
        <v>13</v>
      </c>
      <c r="Z96" s="72">
        <v>95126232</v>
      </c>
      <c r="AA96" s="99">
        <v>3</v>
      </c>
      <c r="AB96" s="267">
        <v>0</v>
      </c>
      <c r="AC96" s="12">
        <v>0</v>
      </c>
      <c r="AD96" s="16">
        <v>0</v>
      </c>
      <c r="AE96" s="12">
        <v>1</v>
      </c>
      <c r="AF96" s="12">
        <v>4</v>
      </c>
      <c r="AG96" s="16">
        <v>539380</v>
      </c>
      <c r="AH96" s="12">
        <v>17</v>
      </c>
      <c r="AI96" s="12">
        <v>883</v>
      </c>
      <c r="AJ96" s="35">
        <f t="shared" si="4"/>
        <v>0.99549041713641484</v>
      </c>
      <c r="AK96" s="65">
        <v>94586852</v>
      </c>
    </row>
    <row r="97" spans="2:37" x14ac:dyDescent="0.25">
      <c r="B97" s="7"/>
      <c r="C97" s="70"/>
      <c r="D97" s="10"/>
      <c r="E97" s="150"/>
      <c r="F97" s="46"/>
      <c r="G97" s="46"/>
      <c r="H97" s="16"/>
      <c r="I97" s="136"/>
      <c r="J97" s="82"/>
      <c r="K97" s="143"/>
      <c r="L97" s="46"/>
      <c r="M97" s="46"/>
      <c r="N97" s="35"/>
      <c r="O97" s="18"/>
      <c r="P97" s="154"/>
      <c r="Q97" s="50"/>
      <c r="R97" s="96"/>
      <c r="S97" s="54"/>
      <c r="T97" s="12"/>
      <c r="U97" s="154"/>
      <c r="V97" s="46"/>
      <c r="W97" s="46"/>
      <c r="X97" s="35"/>
      <c r="Y97" s="98"/>
      <c r="Z97" s="16"/>
      <c r="AA97" s="76"/>
      <c r="AB97" s="269"/>
      <c r="AC97" s="10"/>
      <c r="AD97" s="16"/>
      <c r="AE97" s="10"/>
      <c r="AF97" s="10"/>
      <c r="AG97" s="16"/>
      <c r="AH97" s="10"/>
      <c r="AI97" s="10"/>
      <c r="AJ97" s="35"/>
      <c r="AK97" s="65"/>
    </row>
    <row r="98" spans="2:37" s="131" customFormat="1" x14ac:dyDescent="0.25">
      <c r="B98" s="8" t="s">
        <v>94</v>
      </c>
      <c r="C98" s="69">
        <v>389</v>
      </c>
      <c r="D98" s="9">
        <v>428</v>
      </c>
      <c r="E98" s="148"/>
      <c r="F98" s="38">
        <f>(D98/D$14)</f>
        <v>2.3140138408304499E-2</v>
      </c>
      <c r="G98" s="121">
        <f>(D98/D$98)</f>
        <v>1</v>
      </c>
      <c r="H98" s="17">
        <v>97782721</v>
      </c>
      <c r="I98" s="134"/>
      <c r="J98" s="64">
        <v>386</v>
      </c>
      <c r="K98" s="142"/>
      <c r="L98" s="38">
        <f>(J98/J$14)</f>
        <v>3.0830670926517572E-2</v>
      </c>
      <c r="M98" s="43">
        <f>(J98/J$98)</f>
        <v>1</v>
      </c>
      <c r="N98" s="38">
        <f>(J98/D98)</f>
        <v>0.90186915887850472</v>
      </c>
      <c r="O98" s="44">
        <v>88182721</v>
      </c>
      <c r="P98" s="153"/>
      <c r="Q98" s="45">
        <f>(O98/J98)</f>
        <v>228452.6450777202</v>
      </c>
      <c r="R98" s="100"/>
      <c r="S98" s="62">
        <v>3</v>
      </c>
      <c r="T98" s="62">
        <v>42</v>
      </c>
      <c r="U98" s="161"/>
      <c r="V98" s="38">
        <f>(T98/T$14)</f>
        <v>7.0281124497991966E-3</v>
      </c>
      <c r="W98" s="43">
        <f>(T98/T$98)</f>
        <v>1</v>
      </c>
      <c r="X98" s="38">
        <f>(T98/D98)</f>
        <v>9.8130841121495324E-2</v>
      </c>
      <c r="Y98" s="120"/>
      <c r="Z98" s="36">
        <v>9600000</v>
      </c>
      <c r="AA98" s="75"/>
      <c r="AB98" s="266">
        <v>0</v>
      </c>
      <c r="AC98" s="9">
        <v>0</v>
      </c>
      <c r="AD98" s="17">
        <v>0</v>
      </c>
      <c r="AE98" s="9">
        <v>0</v>
      </c>
      <c r="AF98" s="9">
        <v>0</v>
      </c>
      <c r="AG98" s="17">
        <v>0</v>
      </c>
      <c r="AH98" s="9">
        <v>3</v>
      </c>
      <c r="AI98" s="9">
        <v>42</v>
      </c>
      <c r="AJ98" s="38">
        <f>(AI98/T98)</f>
        <v>1</v>
      </c>
      <c r="AK98" s="42">
        <v>9600000</v>
      </c>
    </row>
    <row r="99" spans="2:37" x14ac:dyDescent="0.25">
      <c r="B99" s="7" t="s">
        <v>95</v>
      </c>
      <c r="C99" s="68">
        <v>0</v>
      </c>
      <c r="D99" s="12">
        <v>0</v>
      </c>
      <c r="E99" s="149"/>
      <c r="F99" s="35"/>
      <c r="G99" s="87"/>
      <c r="H99" s="16">
        <v>0</v>
      </c>
      <c r="I99" s="136"/>
      <c r="J99" s="82">
        <v>0</v>
      </c>
      <c r="K99" s="143"/>
      <c r="L99" s="35"/>
      <c r="M99" s="46"/>
      <c r="N99" s="35"/>
      <c r="O99" s="18">
        <v>0</v>
      </c>
      <c r="P99" s="154"/>
      <c r="Q99" s="50"/>
      <c r="R99" s="96"/>
      <c r="S99" s="71">
        <v>0</v>
      </c>
      <c r="T99" s="71">
        <v>0</v>
      </c>
      <c r="U99" s="162"/>
      <c r="V99" s="35"/>
      <c r="W99" s="46"/>
      <c r="X99" s="35"/>
      <c r="Y99" s="47"/>
      <c r="Z99" s="72">
        <v>0</v>
      </c>
      <c r="AA99" s="76"/>
      <c r="AB99" s="267">
        <v>0</v>
      </c>
      <c r="AC99" s="12">
        <v>0</v>
      </c>
      <c r="AD99" s="16">
        <v>0</v>
      </c>
      <c r="AE99" s="12">
        <v>0</v>
      </c>
      <c r="AF99" s="12">
        <v>0</v>
      </c>
      <c r="AG99" s="16">
        <v>0</v>
      </c>
      <c r="AH99" s="12">
        <v>0</v>
      </c>
      <c r="AI99" s="12">
        <v>0</v>
      </c>
      <c r="AJ99" s="35"/>
      <c r="AK99" s="65">
        <v>0</v>
      </c>
    </row>
    <row r="100" spans="2:37" x14ac:dyDescent="0.25">
      <c r="B100" s="7" t="s">
        <v>96</v>
      </c>
      <c r="C100" s="68">
        <v>6</v>
      </c>
      <c r="D100" s="12">
        <v>6</v>
      </c>
      <c r="E100" s="149">
        <v>53</v>
      </c>
      <c r="F100" s="57">
        <f>(D100/D$14)</f>
        <v>3.2439446366782005E-4</v>
      </c>
      <c r="G100" s="88">
        <f>(D100/D$98)</f>
        <v>1.4018691588785047E-2</v>
      </c>
      <c r="H100" s="16">
        <v>1092000</v>
      </c>
      <c r="I100" s="136">
        <v>54</v>
      </c>
      <c r="J100" s="82">
        <v>6</v>
      </c>
      <c r="K100" s="143">
        <v>51</v>
      </c>
      <c r="L100" s="57">
        <f>(J100/J$14)</f>
        <v>4.7923322683706072E-4</v>
      </c>
      <c r="M100" s="46">
        <f>(J100/J$98)</f>
        <v>1.5544041450777202E-2</v>
      </c>
      <c r="N100" s="35">
        <f>(J100/D100)</f>
        <v>1</v>
      </c>
      <c r="O100" s="18">
        <v>1092000</v>
      </c>
      <c r="P100" s="154">
        <v>54</v>
      </c>
      <c r="Q100" s="48">
        <f>(O100/J100)</f>
        <v>182000</v>
      </c>
      <c r="R100" s="96">
        <v>45</v>
      </c>
      <c r="S100" s="71">
        <v>0</v>
      </c>
      <c r="T100" s="71">
        <v>0</v>
      </c>
      <c r="U100" s="162"/>
      <c r="V100" s="57"/>
      <c r="W100" s="46"/>
      <c r="X100" s="35"/>
      <c r="Y100" s="98"/>
      <c r="Z100" s="72">
        <v>0</v>
      </c>
      <c r="AA100" s="76"/>
      <c r="AB100" s="267">
        <v>0</v>
      </c>
      <c r="AC100" s="12">
        <v>0</v>
      </c>
      <c r="AD100" s="16">
        <v>0</v>
      </c>
      <c r="AE100" s="12">
        <v>0</v>
      </c>
      <c r="AF100" s="12">
        <v>0</v>
      </c>
      <c r="AG100" s="16">
        <v>0</v>
      </c>
      <c r="AH100" s="12">
        <v>0</v>
      </c>
      <c r="AI100" s="12">
        <v>0</v>
      </c>
      <c r="AJ100" s="35"/>
      <c r="AK100" s="65">
        <v>0</v>
      </c>
    </row>
    <row r="101" spans="2:37" x14ac:dyDescent="0.25">
      <c r="B101" s="7" t="s">
        <v>97</v>
      </c>
      <c r="C101" s="68">
        <v>1</v>
      </c>
      <c r="D101" s="12">
        <v>1</v>
      </c>
      <c r="E101" s="149">
        <v>65</v>
      </c>
      <c r="F101" s="57">
        <f>(D101/D$14)</f>
        <v>5.406574394463668E-5</v>
      </c>
      <c r="G101" s="88">
        <f>(D101/D$98)</f>
        <v>2.3364485981308409E-3</v>
      </c>
      <c r="H101" s="16">
        <v>221116</v>
      </c>
      <c r="I101" s="136">
        <v>64</v>
      </c>
      <c r="J101" s="82">
        <v>1</v>
      </c>
      <c r="K101" s="143">
        <v>64</v>
      </c>
      <c r="L101" s="57">
        <f>(J101/J$14)</f>
        <v>7.9872204472843453E-5</v>
      </c>
      <c r="M101" s="46">
        <f>(J101/J$98)</f>
        <v>2.5906735751295338E-3</v>
      </c>
      <c r="N101" s="35">
        <f>(J101/D101)</f>
        <v>1</v>
      </c>
      <c r="O101" s="18">
        <v>221116</v>
      </c>
      <c r="P101" s="154">
        <v>63</v>
      </c>
      <c r="Q101" s="48">
        <f>(O101/J101)</f>
        <v>221116</v>
      </c>
      <c r="R101" s="96">
        <v>35</v>
      </c>
      <c r="S101" s="71">
        <v>0</v>
      </c>
      <c r="T101" s="71">
        <v>0</v>
      </c>
      <c r="U101" s="162"/>
      <c r="V101" s="57"/>
      <c r="W101" s="46"/>
      <c r="X101" s="35"/>
      <c r="Y101" s="98"/>
      <c r="Z101" s="72">
        <v>0</v>
      </c>
      <c r="AA101" s="76"/>
      <c r="AB101" s="267">
        <v>0</v>
      </c>
      <c r="AC101" s="12">
        <v>0</v>
      </c>
      <c r="AD101" s="16">
        <v>0</v>
      </c>
      <c r="AE101" s="12">
        <v>0</v>
      </c>
      <c r="AF101" s="12">
        <v>0</v>
      </c>
      <c r="AG101" s="16">
        <v>0</v>
      </c>
      <c r="AH101" s="12">
        <v>0</v>
      </c>
      <c r="AI101" s="12">
        <v>0</v>
      </c>
      <c r="AJ101" s="35"/>
      <c r="AK101" s="65">
        <v>0</v>
      </c>
    </row>
    <row r="102" spans="2:37" x14ac:dyDescent="0.25">
      <c r="B102" s="7" t="s">
        <v>98</v>
      </c>
      <c r="C102" s="68">
        <v>0</v>
      </c>
      <c r="D102" s="12">
        <v>0</v>
      </c>
      <c r="E102" s="149"/>
      <c r="F102" s="35"/>
      <c r="G102" s="87"/>
      <c r="H102" s="16">
        <v>0</v>
      </c>
      <c r="I102" s="136"/>
      <c r="J102" s="82">
        <v>0</v>
      </c>
      <c r="K102" s="143"/>
      <c r="L102" s="35"/>
      <c r="M102" s="46"/>
      <c r="N102" s="35"/>
      <c r="O102" s="18">
        <v>0</v>
      </c>
      <c r="P102" s="154"/>
      <c r="Q102" s="50"/>
      <c r="R102" s="96"/>
      <c r="S102" s="71">
        <v>0</v>
      </c>
      <c r="T102" s="71">
        <v>0</v>
      </c>
      <c r="U102" s="154"/>
      <c r="V102" s="35"/>
      <c r="W102" s="46"/>
      <c r="X102" s="35"/>
      <c r="Y102" s="98"/>
      <c r="Z102" s="72">
        <v>0</v>
      </c>
      <c r="AA102" s="76"/>
      <c r="AB102" s="267">
        <v>0</v>
      </c>
      <c r="AC102" s="12">
        <v>0</v>
      </c>
      <c r="AD102" s="16">
        <v>0</v>
      </c>
      <c r="AE102" s="12">
        <v>0</v>
      </c>
      <c r="AF102" s="12">
        <v>0</v>
      </c>
      <c r="AG102" s="16">
        <v>0</v>
      </c>
      <c r="AH102" s="12">
        <v>0</v>
      </c>
      <c r="AI102" s="12">
        <v>0</v>
      </c>
      <c r="AJ102" s="35"/>
      <c r="AK102" s="65">
        <v>0</v>
      </c>
    </row>
    <row r="103" spans="2:37" x14ac:dyDescent="0.25">
      <c r="B103" s="7" t="s">
        <v>99</v>
      </c>
      <c r="C103" s="68">
        <v>369</v>
      </c>
      <c r="D103" s="12">
        <v>408</v>
      </c>
      <c r="E103" s="150">
        <v>12</v>
      </c>
      <c r="F103" s="35">
        <f>(D103/D$14)</f>
        <v>2.2058823529411766E-2</v>
      </c>
      <c r="G103" s="88">
        <f>(D103/D$98)</f>
        <v>0.95327102803738317</v>
      </c>
      <c r="H103" s="16">
        <v>94636476</v>
      </c>
      <c r="I103" s="136">
        <v>12</v>
      </c>
      <c r="J103" s="82">
        <v>366</v>
      </c>
      <c r="K103" s="143">
        <v>11</v>
      </c>
      <c r="L103" s="35">
        <f>(J103/J$14)</f>
        <v>2.9233226837060703E-2</v>
      </c>
      <c r="M103" s="46">
        <f>(J103/J$98)</f>
        <v>0.94818652849740936</v>
      </c>
      <c r="N103" s="35">
        <f>(J103/D103)</f>
        <v>0.8970588235294118</v>
      </c>
      <c r="O103" s="18">
        <v>85036476</v>
      </c>
      <c r="P103" s="154">
        <v>11</v>
      </c>
      <c r="Q103" s="48">
        <f>(O103/J103)</f>
        <v>232340.09836065574</v>
      </c>
      <c r="R103" s="96">
        <v>29</v>
      </c>
      <c r="S103" s="71">
        <v>3</v>
      </c>
      <c r="T103" s="71">
        <v>42</v>
      </c>
      <c r="U103" s="162">
        <v>15</v>
      </c>
      <c r="V103" s="35">
        <f>(T103/T$14)</f>
        <v>7.0281124497991966E-3</v>
      </c>
      <c r="W103" s="46">
        <f>(T103/T$98)</f>
        <v>1</v>
      </c>
      <c r="X103" s="35">
        <f>(T103/D103)</f>
        <v>0.10294117647058823</v>
      </c>
      <c r="Y103" s="98">
        <v>17</v>
      </c>
      <c r="Z103" s="72">
        <v>9600000</v>
      </c>
      <c r="AA103" s="76">
        <v>12</v>
      </c>
      <c r="AB103" s="267">
        <v>0</v>
      </c>
      <c r="AC103" s="12">
        <v>0</v>
      </c>
      <c r="AD103" s="16">
        <v>0</v>
      </c>
      <c r="AE103" s="12">
        <v>0</v>
      </c>
      <c r="AF103" s="12">
        <v>0</v>
      </c>
      <c r="AG103" s="16">
        <v>0</v>
      </c>
      <c r="AH103" s="12">
        <v>3</v>
      </c>
      <c r="AI103" s="12">
        <v>42</v>
      </c>
      <c r="AJ103" s="35">
        <f>(AI103/T103)</f>
        <v>1</v>
      </c>
      <c r="AK103" s="65">
        <v>9600000</v>
      </c>
    </row>
    <row r="104" spans="2:37" x14ac:dyDescent="0.25">
      <c r="B104" s="7" t="s">
        <v>100</v>
      </c>
      <c r="C104" s="68">
        <v>10</v>
      </c>
      <c r="D104" s="12">
        <v>10</v>
      </c>
      <c r="E104" s="149">
        <v>49</v>
      </c>
      <c r="F104" s="35">
        <f>(D104/D$14)</f>
        <v>5.4065743944636683E-4</v>
      </c>
      <c r="G104" s="88">
        <f>(D104/D$98)</f>
        <v>2.336448598130841E-2</v>
      </c>
      <c r="H104" s="16">
        <v>1300000</v>
      </c>
      <c r="I104" s="136">
        <v>52</v>
      </c>
      <c r="J104" s="82">
        <v>10</v>
      </c>
      <c r="K104" s="143">
        <v>48</v>
      </c>
      <c r="L104" s="35">
        <f>(J104/J$14)</f>
        <v>7.9872204472843447E-4</v>
      </c>
      <c r="M104" s="46">
        <f>(J104/J$98)</f>
        <v>2.5906735751295335E-2</v>
      </c>
      <c r="N104" s="35">
        <f>(J104/D104)</f>
        <v>1</v>
      </c>
      <c r="O104" s="18">
        <v>1300000</v>
      </c>
      <c r="P104" s="154">
        <v>52</v>
      </c>
      <c r="Q104" s="48">
        <f>(O104/J104)</f>
        <v>130000</v>
      </c>
      <c r="R104" s="96">
        <v>57</v>
      </c>
      <c r="S104" s="71">
        <v>0</v>
      </c>
      <c r="T104" s="71">
        <v>0</v>
      </c>
      <c r="U104" s="162"/>
      <c r="V104" s="35"/>
      <c r="W104" s="46"/>
      <c r="X104" s="35"/>
      <c r="Y104" s="98"/>
      <c r="Z104" s="72">
        <v>0</v>
      </c>
      <c r="AA104" s="76"/>
      <c r="AB104" s="267">
        <v>0</v>
      </c>
      <c r="AC104" s="12">
        <v>0</v>
      </c>
      <c r="AD104" s="16">
        <v>0</v>
      </c>
      <c r="AE104" s="12">
        <v>0</v>
      </c>
      <c r="AF104" s="12">
        <v>0</v>
      </c>
      <c r="AG104" s="16">
        <v>0</v>
      </c>
      <c r="AH104" s="12">
        <v>0</v>
      </c>
      <c r="AI104" s="12">
        <v>0</v>
      </c>
      <c r="AJ104" s="35"/>
      <c r="AK104" s="65">
        <v>0</v>
      </c>
    </row>
    <row r="105" spans="2:37" x14ac:dyDescent="0.25">
      <c r="B105" s="7" t="s">
        <v>101</v>
      </c>
      <c r="C105" s="68">
        <v>3</v>
      </c>
      <c r="D105" s="12">
        <v>3</v>
      </c>
      <c r="E105" s="149">
        <v>57</v>
      </c>
      <c r="F105" s="57">
        <f>(D105/D$14)</f>
        <v>1.6219723183391003E-4</v>
      </c>
      <c r="G105" s="88">
        <f>(D105/D$98)</f>
        <v>7.0093457943925233E-3</v>
      </c>
      <c r="H105" s="16">
        <v>533129</v>
      </c>
      <c r="I105" s="136">
        <v>58</v>
      </c>
      <c r="J105" s="82">
        <v>3</v>
      </c>
      <c r="K105" s="143">
        <v>56</v>
      </c>
      <c r="L105" s="57">
        <f>(J105/J$14)</f>
        <v>2.3961661341853036E-4</v>
      </c>
      <c r="M105" s="46">
        <f>(J105/J$98)</f>
        <v>7.7720207253886009E-3</v>
      </c>
      <c r="N105" s="35">
        <f>(J105/D105)</f>
        <v>1</v>
      </c>
      <c r="O105" s="18">
        <v>533129</v>
      </c>
      <c r="P105" s="154">
        <v>57</v>
      </c>
      <c r="Q105" s="48">
        <f>(O105/J105)</f>
        <v>177709.66666666666</v>
      </c>
      <c r="R105" s="96">
        <v>47</v>
      </c>
      <c r="S105" s="71">
        <v>0</v>
      </c>
      <c r="T105" s="71">
        <v>0</v>
      </c>
      <c r="U105" s="162"/>
      <c r="V105" s="57"/>
      <c r="W105" s="46"/>
      <c r="X105" s="35"/>
      <c r="Y105" s="47"/>
      <c r="Z105" s="72">
        <v>0</v>
      </c>
      <c r="AA105" s="76"/>
      <c r="AB105" s="267">
        <v>0</v>
      </c>
      <c r="AC105" s="12">
        <v>0</v>
      </c>
      <c r="AD105" s="16">
        <v>0</v>
      </c>
      <c r="AE105" s="12">
        <v>0</v>
      </c>
      <c r="AF105" s="12">
        <v>0</v>
      </c>
      <c r="AG105" s="16">
        <v>0</v>
      </c>
      <c r="AH105" s="12">
        <v>0</v>
      </c>
      <c r="AI105" s="12">
        <v>0</v>
      </c>
      <c r="AJ105" s="35"/>
      <c r="AK105" s="65">
        <v>0</v>
      </c>
    </row>
    <row r="106" spans="2:37" x14ac:dyDescent="0.25">
      <c r="B106" s="7" t="s">
        <v>102</v>
      </c>
      <c r="C106" s="68">
        <v>0</v>
      </c>
      <c r="D106" s="12">
        <v>0</v>
      </c>
      <c r="E106" s="149"/>
      <c r="F106" s="35"/>
      <c r="G106" s="87"/>
      <c r="H106" s="16">
        <v>0</v>
      </c>
      <c r="I106" s="136"/>
      <c r="J106" s="82">
        <v>0</v>
      </c>
      <c r="K106" s="143"/>
      <c r="L106" s="57"/>
      <c r="M106" s="46"/>
      <c r="N106" s="35"/>
      <c r="O106" s="18">
        <v>0</v>
      </c>
      <c r="P106" s="154"/>
      <c r="Q106" s="48"/>
      <c r="R106" s="96"/>
      <c r="S106" s="71">
        <v>0</v>
      </c>
      <c r="T106" s="71">
        <v>0</v>
      </c>
      <c r="U106" s="162"/>
      <c r="V106" s="57"/>
      <c r="W106" s="46"/>
      <c r="X106" s="35"/>
      <c r="Y106" s="98"/>
      <c r="Z106" s="72">
        <v>0</v>
      </c>
      <c r="AA106" s="76"/>
      <c r="AB106" s="267">
        <v>0</v>
      </c>
      <c r="AC106" s="12">
        <v>0</v>
      </c>
      <c r="AD106" s="16">
        <v>0</v>
      </c>
      <c r="AE106" s="12">
        <v>0</v>
      </c>
      <c r="AF106" s="12">
        <v>0</v>
      </c>
      <c r="AG106" s="16">
        <v>0</v>
      </c>
      <c r="AH106" s="12">
        <v>0</v>
      </c>
      <c r="AI106" s="12">
        <v>0</v>
      </c>
      <c r="AJ106" s="35"/>
      <c r="AK106" s="65">
        <v>0</v>
      </c>
    </row>
    <row r="107" spans="2:37" x14ac:dyDescent="0.25">
      <c r="B107" s="7"/>
      <c r="C107" s="70"/>
      <c r="D107" s="10"/>
      <c r="E107" s="149"/>
      <c r="F107" s="46"/>
      <c r="G107" s="46"/>
      <c r="H107" s="16"/>
      <c r="I107" s="136"/>
      <c r="J107" s="82"/>
      <c r="K107" s="143"/>
      <c r="L107" s="46"/>
      <c r="M107" s="46"/>
      <c r="N107" s="35"/>
      <c r="O107" s="18"/>
      <c r="P107" s="154"/>
      <c r="Q107" s="50"/>
      <c r="R107" s="96"/>
      <c r="S107" s="51"/>
      <c r="T107" s="12"/>
      <c r="U107" s="162"/>
      <c r="V107" s="46"/>
      <c r="W107" s="46"/>
      <c r="X107" s="35"/>
      <c r="Y107" s="98"/>
      <c r="Z107" s="16"/>
      <c r="AA107" s="76"/>
      <c r="AB107" s="269"/>
      <c r="AC107" s="10"/>
      <c r="AD107" s="16"/>
      <c r="AE107" s="10"/>
      <c r="AF107" s="10"/>
      <c r="AG107" s="16"/>
      <c r="AH107" s="10"/>
      <c r="AI107" s="10"/>
      <c r="AJ107" s="35"/>
      <c r="AK107" s="65"/>
    </row>
    <row r="108" spans="2:37" s="131" customFormat="1" x14ac:dyDescent="0.25">
      <c r="B108" s="8" t="s">
        <v>103</v>
      </c>
      <c r="C108" s="69">
        <v>354</v>
      </c>
      <c r="D108" s="9">
        <v>359</v>
      </c>
      <c r="E108" s="148"/>
      <c r="F108" s="38">
        <f>(D108/D$14)</f>
        <v>1.9409602076124566E-2</v>
      </c>
      <c r="G108" s="121">
        <f>(D108/D$108)</f>
        <v>1</v>
      </c>
      <c r="H108" s="17">
        <v>114066961</v>
      </c>
      <c r="I108" s="134"/>
      <c r="J108" s="64">
        <v>353</v>
      </c>
      <c r="K108" s="142"/>
      <c r="L108" s="38">
        <f>(J108/J$14)</f>
        <v>2.8194888178913739E-2</v>
      </c>
      <c r="M108" s="43">
        <f>(J108/J$108)</f>
        <v>1</v>
      </c>
      <c r="N108" s="38">
        <f>(J108/D108)</f>
        <v>0.98328690807799446</v>
      </c>
      <c r="O108" s="44">
        <v>112068961</v>
      </c>
      <c r="P108" s="153"/>
      <c r="Q108" s="45">
        <f>(O108/J108)</f>
        <v>317475.81019830029</v>
      </c>
      <c r="R108" s="100"/>
      <c r="S108" s="62">
        <v>1</v>
      </c>
      <c r="T108" s="62">
        <v>6</v>
      </c>
      <c r="U108" s="161"/>
      <c r="V108" s="38">
        <f>(T108/T$14)</f>
        <v>1.004016064257028E-3</v>
      </c>
      <c r="W108" s="43">
        <f>(T108/T$108)</f>
        <v>1</v>
      </c>
      <c r="X108" s="38">
        <f>(T108/D108)</f>
        <v>1.6713091922005572E-2</v>
      </c>
      <c r="Y108" s="120"/>
      <c r="Z108" s="36">
        <v>1998000</v>
      </c>
      <c r="AA108" s="75"/>
      <c r="AB108" s="266">
        <v>0</v>
      </c>
      <c r="AC108" s="9">
        <v>0</v>
      </c>
      <c r="AD108" s="17">
        <v>0</v>
      </c>
      <c r="AE108" s="9">
        <v>0</v>
      </c>
      <c r="AF108" s="9">
        <v>0</v>
      </c>
      <c r="AG108" s="17">
        <v>0</v>
      </c>
      <c r="AH108" s="9">
        <v>1</v>
      </c>
      <c r="AI108" s="9">
        <v>6</v>
      </c>
      <c r="AJ108" s="38">
        <f t="shared" ref="AJ108:AJ109" si="5">(AI108/T108)</f>
        <v>1</v>
      </c>
      <c r="AK108" s="42">
        <v>1998000</v>
      </c>
    </row>
    <row r="109" spans="2:37" x14ac:dyDescent="0.25">
      <c r="B109" s="7" t="s">
        <v>104</v>
      </c>
      <c r="C109" s="68">
        <v>79</v>
      </c>
      <c r="D109" s="12">
        <v>84</v>
      </c>
      <c r="E109" s="149">
        <v>26</v>
      </c>
      <c r="F109" s="35">
        <f>(D109/D$14)</f>
        <v>4.5415224913494812E-3</v>
      </c>
      <c r="G109" s="88">
        <f>(D109/D$108)</f>
        <v>0.23398328690807799</v>
      </c>
      <c r="H109" s="16">
        <v>31196000</v>
      </c>
      <c r="I109" s="136">
        <v>22</v>
      </c>
      <c r="J109" s="82">
        <v>78</v>
      </c>
      <c r="K109" s="143">
        <v>23</v>
      </c>
      <c r="L109" s="35">
        <f>(J109/J$14)</f>
        <v>6.2300319488817887E-3</v>
      </c>
      <c r="M109" s="46">
        <f>(J109/J$108)</f>
        <v>0.22096317280453256</v>
      </c>
      <c r="N109" s="35">
        <f>(J109/D109)</f>
        <v>0.9285714285714286</v>
      </c>
      <c r="O109" s="18">
        <v>29198000</v>
      </c>
      <c r="P109" s="154">
        <v>19</v>
      </c>
      <c r="Q109" s="48">
        <f>(O109/J109)</f>
        <v>374333.33333333331</v>
      </c>
      <c r="R109" s="96">
        <v>8</v>
      </c>
      <c r="S109" s="71">
        <v>1</v>
      </c>
      <c r="T109" s="71">
        <v>6</v>
      </c>
      <c r="U109" s="162">
        <v>19</v>
      </c>
      <c r="V109" s="35">
        <f>(T109/T$14)</f>
        <v>1.004016064257028E-3</v>
      </c>
      <c r="W109" s="46">
        <f>(T109/T$108)</f>
        <v>1</v>
      </c>
      <c r="X109" s="35">
        <f>(T109/D109)</f>
        <v>7.1428571428571425E-2</v>
      </c>
      <c r="Y109" s="98">
        <v>20</v>
      </c>
      <c r="Z109" s="72">
        <v>1998000</v>
      </c>
      <c r="AA109" s="76">
        <v>19</v>
      </c>
      <c r="AB109" s="267">
        <v>0</v>
      </c>
      <c r="AC109" s="12">
        <v>0</v>
      </c>
      <c r="AD109" s="16">
        <v>0</v>
      </c>
      <c r="AE109" s="12">
        <v>0</v>
      </c>
      <c r="AF109" s="12">
        <v>0</v>
      </c>
      <c r="AG109" s="16">
        <v>0</v>
      </c>
      <c r="AH109" s="12">
        <v>1</v>
      </c>
      <c r="AI109" s="12">
        <v>6</v>
      </c>
      <c r="AJ109" s="35">
        <f t="shared" si="5"/>
        <v>1</v>
      </c>
      <c r="AK109" s="65">
        <v>1998000</v>
      </c>
    </row>
    <row r="110" spans="2:37" x14ac:dyDescent="0.25">
      <c r="B110" s="7" t="s">
        <v>105</v>
      </c>
      <c r="C110" s="68">
        <v>275</v>
      </c>
      <c r="D110" s="12">
        <v>275</v>
      </c>
      <c r="E110" s="149">
        <v>14</v>
      </c>
      <c r="F110" s="35">
        <f>(D110/D$14)</f>
        <v>1.4868079584775087E-2</v>
      </c>
      <c r="G110" s="88">
        <f>(D110/D$108)</f>
        <v>0.76601671309192199</v>
      </c>
      <c r="H110" s="16">
        <v>82870961</v>
      </c>
      <c r="I110" s="136">
        <v>14</v>
      </c>
      <c r="J110" s="82">
        <v>275</v>
      </c>
      <c r="K110" s="143">
        <v>13</v>
      </c>
      <c r="L110" s="35">
        <f>(J110/J$14)</f>
        <v>2.196485623003195E-2</v>
      </c>
      <c r="M110" s="46">
        <f>(J110/J$108)</f>
        <v>0.77903682719546741</v>
      </c>
      <c r="N110" s="35">
        <f>(J110/D110)</f>
        <v>1</v>
      </c>
      <c r="O110" s="18">
        <v>82870961</v>
      </c>
      <c r="P110" s="154">
        <v>13</v>
      </c>
      <c r="Q110" s="48">
        <f>(O110/J110)</f>
        <v>301348.9490909091</v>
      </c>
      <c r="R110" s="96">
        <v>17</v>
      </c>
      <c r="S110" s="71">
        <v>0</v>
      </c>
      <c r="T110" s="71">
        <v>0</v>
      </c>
      <c r="U110" s="162"/>
      <c r="V110" s="35"/>
      <c r="W110" s="46"/>
      <c r="X110" s="35"/>
      <c r="Y110" s="98"/>
      <c r="Z110" s="72">
        <v>0</v>
      </c>
      <c r="AA110" s="76"/>
      <c r="AB110" s="267">
        <v>0</v>
      </c>
      <c r="AC110" s="12">
        <v>0</v>
      </c>
      <c r="AD110" s="16">
        <v>0</v>
      </c>
      <c r="AE110" s="12">
        <v>0</v>
      </c>
      <c r="AF110" s="12">
        <v>0</v>
      </c>
      <c r="AG110" s="16">
        <v>0</v>
      </c>
      <c r="AH110" s="12">
        <v>0</v>
      </c>
      <c r="AI110" s="12">
        <v>0</v>
      </c>
      <c r="AJ110" s="35"/>
      <c r="AK110" s="65">
        <v>0</v>
      </c>
    </row>
    <row r="111" spans="2:37" x14ac:dyDescent="0.25">
      <c r="B111" s="7"/>
      <c r="C111" s="70"/>
      <c r="D111" s="10"/>
      <c r="E111" s="149"/>
      <c r="F111" s="46"/>
      <c r="G111" s="46"/>
      <c r="H111" s="16"/>
      <c r="I111" s="136"/>
      <c r="J111" s="82"/>
      <c r="K111" s="143"/>
      <c r="L111" s="46"/>
      <c r="M111" s="46"/>
      <c r="N111" s="35"/>
      <c r="O111" s="18"/>
      <c r="P111" s="154"/>
      <c r="Q111" s="50"/>
      <c r="R111" s="96"/>
      <c r="S111" s="51"/>
      <c r="T111" s="12"/>
      <c r="U111" s="162"/>
      <c r="V111" s="46"/>
      <c r="W111" s="46"/>
      <c r="X111" s="35"/>
      <c r="Y111" s="98"/>
      <c r="Z111" s="16"/>
      <c r="AA111" s="76"/>
      <c r="AB111" s="269"/>
      <c r="AC111" s="10"/>
      <c r="AD111" s="16"/>
      <c r="AE111" s="10"/>
      <c r="AF111" s="10"/>
      <c r="AG111" s="16"/>
      <c r="AH111" s="10"/>
      <c r="AI111" s="10"/>
      <c r="AJ111" s="35"/>
      <c r="AK111" s="65"/>
    </row>
    <row r="112" spans="2:37" s="131" customFormat="1" x14ac:dyDescent="0.25">
      <c r="B112" s="8" t="s">
        <v>106</v>
      </c>
      <c r="C112" s="69">
        <v>62</v>
      </c>
      <c r="D112" s="9">
        <v>62</v>
      </c>
      <c r="E112" s="148"/>
      <c r="F112" s="38">
        <f>(D112/D$14)</f>
        <v>3.3520761245674742E-3</v>
      </c>
      <c r="G112" s="121">
        <f>(D112/D$112)</f>
        <v>1</v>
      </c>
      <c r="H112" s="17">
        <v>9075955</v>
      </c>
      <c r="I112" s="134"/>
      <c r="J112" s="64">
        <v>62</v>
      </c>
      <c r="K112" s="142"/>
      <c r="L112" s="38">
        <f>(J112/J$14)</f>
        <v>4.9520766773162939E-3</v>
      </c>
      <c r="M112" s="43">
        <f>(J112/J$112)</f>
        <v>1</v>
      </c>
      <c r="N112" s="38">
        <f>(J112/D112)</f>
        <v>1</v>
      </c>
      <c r="O112" s="44">
        <v>9075955</v>
      </c>
      <c r="P112" s="153"/>
      <c r="Q112" s="45">
        <f>(O112/J112)</f>
        <v>146386.37096774194</v>
      </c>
      <c r="R112" s="100"/>
      <c r="S112" s="62">
        <v>0</v>
      </c>
      <c r="T112" s="62">
        <v>0</v>
      </c>
      <c r="U112" s="161"/>
      <c r="V112" s="38"/>
      <c r="W112" s="43"/>
      <c r="X112" s="38"/>
      <c r="Y112" s="120"/>
      <c r="Z112" s="36">
        <v>0</v>
      </c>
      <c r="AA112" s="75"/>
      <c r="AB112" s="266">
        <v>0</v>
      </c>
      <c r="AC112" s="9">
        <v>0</v>
      </c>
      <c r="AD112" s="17">
        <v>0</v>
      </c>
      <c r="AE112" s="9">
        <v>0</v>
      </c>
      <c r="AF112" s="9">
        <v>0</v>
      </c>
      <c r="AG112" s="17">
        <v>0</v>
      </c>
      <c r="AH112" s="9">
        <v>0</v>
      </c>
      <c r="AI112" s="9">
        <v>0</v>
      </c>
      <c r="AJ112" s="38"/>
      <c r="AK112" s="42">
        <v>0</v>
      </c>
    </row>
    <row r="113" spans="2:37" x14ac:dyDescent="0.25">
      <c r="B113" s="7" t="s">
        <v>107</v>
      </c>
      <c r="C113" s="68">
        <v>2</v>
      </c>
      <c r="D113" s="12">
        <v>2</v>
      </c>
      <c r="E113" s="149">
        <v>59</v>
      </c>
      <c r="F113" s="57">
        <f>(D113/D$14)</f>
        <v>1.0813148788927336E-4</v>
      </c>
      <c r="G113" s="88">
        <f>(D113/D$112)</f>
        <v>3.2258064516129031E-2</v>
      </c>
      <c r="H113" s="16">
        <v>400000</v>
      </c>
      <c r="I113" s="136">
        <v>60</v>
      </c>
      <c r="J113" s="82">
        <v>2</v>
      </c>
      <c r="K113" s="143">
        <v>58</v>
      </c>
      <c r="L113" s="57">
        <f>(J113/J$14)</f>
        <v>1.5974440894568691E-4</v>
      </c>
      <c r="M113" s="46">
        <f>(J113/J$112)</f>
        <v>3.2258064516129031E-2</v>
      </c>
      <c r="N113" s="35">
        <f>(J113/D113)</f>
        <v>1</v>
      </c>
      <c r="O113" s="18">
        <v>400000</v>
      </c>
      <c r="P113" s="154">
        <v>59</v>
      </c>
      <c r="Q113" s="48">
        <f>(O113/J113)</f>
        <v>200000</v>
      </c>
      <c r="R113" s="96">
        <v>39</v>
      </c>
      <c r="S113" s="71">
        <v>0</v>
      </c>
      <c r="T113" s="71">
        <v>0</v>
      </c>
      <c r="U113" s="162"/>
      <c r="V113" s="57"/>
      <c r="W113" s="46"/>
      <c r="X113" s="35"/>
      <c r="Y113" s="98"/>
      <c r="Z113" s="72">
        <v>0</v>
      </c>
      <c r="AA113" s="76"/>
      <c r="AB113" s="267">
        <v>0</v>
      </c>
      <c r="AC113" s="12">
        <v>0</v>
      </c>
      <c r="AD113" s="16">
        <v>0</v>
      </c>
      <c r="AE113" s="12">
        <v>0</v>
      </c>
      <c r="AF113" s="12">
        <v>0</v>
      </c>
      <c r="AG113" s="16">
        <v>0</v>
      </c>
      <c r="AH113" s="12">
        <v>0</v>
      </c>
      <c r="AI113" s="12">
        <v>0</v>
      </c>
      <c r="AJ113" s="35"/>
      <c r="AK113" s="65">
        <v>0</v>
      </c>
    </row>
    <row r="114" spans="2:37" x14ac:dyDescent="0.25">
      <c r="B114" s="7" t="s">
        <v>108</v>
      </c>
      <c r="C114" s="68">
        <v>27</v>
      </c>
      <c r="D114" s="12">
        <v>27</v>
      </c>
      <c r="E114" s="149">
        <v>41</v>
      </c>
      <c r="F114" s="35">
        <f>(D114/D$14)</f>
        <v>1.4597750865051903E-3</v>
      </c>
      <c r="G114" s="88">
        <f>(D114/D$112)</f>
        <v>0.43548387096774194</v>
      </c>
      <c r="H114" s="16">
        <v>3210953</v>
      </c>
      <c r="I114" s="136">
        <v>47</v>
      </c>
      <c r="J114" s="82">
        <v>27</v>
      </c>
      <c r="K114" s="143">
        <v>39</v>
      </c>
      <c r="L114" s="35">
        <f>(J114/J$14)</f>
        <v>2.1565495207667732E-3</v>
      </c>
      <c r="M114" s="46">
        <f>(J114/J$112)</f>
        <v>0.43548387096774194</v>
      </c>
      <c r="N114" s="35">
        <f>(J114/D114)</f>
        <v>1</v>
      </c>
      <c r="O114" s="18">
        <v>3210953</v>
      </c>
      <c r="P114" s="154">
        <v>46</v>
      </c>
      <c r="Q114" s="48">
        <f>(O114/J114)</f>
        <v>118924.18518518518</v>
      </c>
      <c r="R114" s="96">
        <v>62</v>
      </c>
      <c r="S114" s="71">
        <v>0</v>
      </c>
      <c r="T114" s="71">
        <v>0</v>
      </c>
      <c r="U114" s="162"/>
      <c r="V114" s="35"/>
      <c r="W114" s="46"/>
      <c r="X114" s="35"/>
      <c r="Y114" s="47"/>
      <c r="Z114" s="72">
        <v>0</v>
      </c>
      <c r="AA114" s="76"/>
      <c r="AB114" s="267">
        <v>0</v>
      </c>
      <c r="AC114" s="12">
        <v>0</v>
      </c>
      <c r="AD114" s="16">
        <v>0</v>
      </c>
      <c r="AE114" s="12">
        <v>0</v>
      </c>
      <c r="AF114" s="12">
        <v>0</v>
      </c>
      <c r="AG114" s="16">
        <v>0</v>
      </c>
      <c r="AH114" s="12">
        <v>0</v>
      </c>
      <c r="AI114" s="12">
        <v>0</v>
      </c>
      <c r="AJ114" s="35"/>
      <c r="AK114" s="65">
        <v>0</v>
      </c>
    </row>
    <row r="115" spans="2:37" x14ac:dyDescent="0.25">
      <c r="B115" s="7" t="s">
        <v>109</v>
      </c>
      <c r="C115" s="68">
        <v>33</v>
      </c>
      <c r="D115" s="12">
        <v>33</v>
      </c>
      <c r="E115" s="149">
        <v>38</v>
      </c>
      <c r="F115" s="35">
        <f>(D115/D$14)</f>
        <v>1.7841695501730104E-3</v>
      </c>
      <c r="G115" s="88">
        <f>(D115/D$112)</f>
        <v>0.532258064516129</v>
      </c>
      <c r="H115" s="16">
        <v>5465002</v>
      </c>
      <c r="I115" s="136">
        <v>41</v>
      </c>
      <c r="J115" s="82">
        <v>33</v>
      </c>
      <c r="K115" s="143">
        <v>36</v>
      </c>
      <c r="L115" s="35">
        <f>(J115/J$14)</f>
        <v>2.635782747603834E-3</v>
      </c>
      <c r="M115" s="46">
        <f>(J115/J$112)</f>
        <v>0.532258064516129</v>
      </c>
      <c r="N115" s="35">
        <f>(J115/D115)</f>
        <v>1</v>
      </c>
      <c r="O115" s="18">
        <v>5465002</v>
      </c>
      <c r="P115" s="154">
        <v>37</v>
      </c>
      <c r="Q115" s="48">
        <f>(O115/J115)</f>
        <v>165606.12121212122</v>
      </c>
      <c r="R115" s="96">
        <v>52</v>
      </c>
      <c r="S115" s="71">
        <v>0</v>
      </c>
      <c r="T115" s="71">
        <v>0</v>
      </c>
      <c r="U115" s="162"/>
      <c r="V115" s="35"/>
      <c r="W115" s="46"/>
      <c r="X115" s="35"/>
      <c r="Y115" s="98"/>
      <c r="Z115" s="72">
        <v>0</v>
      </c>
      <c r="AA115" s="76"/>
      <c r="AB115" s="267">
        <v>0</v>
      </c>
      <c r="AC115" s="12">
        <v>0</v>
      </c>
      <c r="AD115" s="16">
        <v>0</v>
      </c>
      <c r="AE115" s="12">
        <v>0</v>
      </c>
      <c r="AF115" s="12">
        <v>0</v>
      </c>
      <c r="AG115" s="16">
        <v>0</v>
      </c>
      <c r="AH115" s="12">
        <v>0</v>
      </c>
      <c r="AI115" s="12">
        <v>0</v>
      </c>
      <c r="AJ115" s="35"/>
      <c r="AK115" s="65">
        <v>0</v>
      </c>
    </row>
    <row r="116" spans="2:37" x14ac:dyDescent="0.25">
      <c r="B116" s="7"/>
      <c r="C116" s="70"/>
      <c r="D116" s="10"/>
      <c r="E116" s="149"/>
      <c r="F116" s="46"/>
      <c r="G116" s="46"/>
      <c r="H116" s="16"/>
      <c r="I116" s="136"/>
      <c r="J116" s="82"/>
      <c r="K116" s="143"/>
      <c r="L116" s="46"/>
      <c r="M116" s="46"/>
      <c r="N116" s="35"/>
      <c r="O116" s="18"/>
      <c r="P116" s="154"/>
      <c r="Q116" s="50"/>
      <c r="R116" s="96"/>
      <c r="S116" s="51"/>
      <c r="T116" s="12"/>
      <c r="U116" s="162"/>
      <c r="V116" s="46"/>
      <c r="W116" s="46"/>
      <c r="X116" s="35"/>
      <c r="Y116" s="98"/>
      <c r="Z116" s="16"/>
      <c r="AA116" s="76"/>
      <c r="AB116" s="269"/>
      <c r="AC116" s="10"/>
      <c r="AD116" s="16"/>
      <c r="AE116" s="10"/>
      <c r="AF116" s="10"/>
      <c r="AG116" s="16"/>
      <c r="AH116" s="10"/>
      <c r="AI116" s="10"/>
      <c r="AJ116" s="35"/>
      <c r="AK116" s="65"/>
    </row>
    <row r="117" spans="2:37" s="131" customFormat="1" x14ac:dyDescent="0.25">
      <c r="B117" s="8" t="s">
        <v>110</v>
      </c>
      <c r="C117" s="69">
        <v>162</v>
      </c>
      <c r="D117" s="9">
        <v>167</v>
      </c>
      <c r="E117" s="148"/>
      <c r="F117" s="38">
        <f>(D117/D$14)</f>
        <v>9.0289792387543248E-3</v>
      </c>
      <c r="G117" s="121">
        <f>(D117/D$117)</f>
        <v>1</v>
      </c>
      <c r="H117" s="17">
        <v>68163108</v>
      </c>
      <c r="I117" s="134"/>
      <c r="J117" s="64">
        <v>161</v>
      </c>
      <c r="K117" s="142"/>
      <c r="L117" s="38">
        <f>(J117/J$14)</f>
        <v>1.2859424920127796E-2</v>
      </c>
      <c r="M117" s="43">
        <f>(J117/J$117)</f>
        <v>1</v>
      </c>
      <c r="N117" s="38">
        <f>(J117/D117)</f>
        <v>0.9640718562874252</v>
      </c>
      <c r="O117" s="44">
        <v>67140864</v>
      </c>
      <c r="P117" s="153"/>
      <c r="Q117" s="45">
        <f>(O117/J117)</f>
        <v>417024</v>
      </c>
      <c r="R117" s="100"/>
      <c r="S117" s="62">
        <v>1</v>
      </c>
      <c r="T117" s="62">
        <v>6</v>
      </c>
      <c r="U117" s="161"/>
      <c r="V117" s="38">
        <f>(T117/T$14)</f>
        <v>1.004016064257028E-3</v>
      </c>
      <c r="W117" s="43">
        <f>(T117/T$117)</f>
        <v>1</v>
      </c>
      <c r="X117" s="38">
        <f>(T117/D117)</f>
        <v>3.5928143712574849E-2</v>
      </c>
      <c r="Y117" s="120"/>
      <c r="Z117" s="36">
        <v>1022244</v>
      </c>
      <c r="AA117" s="75"/>
      <c r="AB117" s="266">
        <v>0</v>
      </c>
      <c r="AC117" s="9">
        <v>0</v>
      </c>
      <c r="AD117" s="17">
        <v>0</v>
      </c>
      <c r="AE117" s="9">
        <v>0</v>
      </c>
      <c r="AF117" s="9">
        <v>0</v>
      </c>
      <c r="AG117" s="17">
        <v>0</v>
      </c>
      <c r="AH117" s="9">
        <v>1</v>
      </c>
      <c r="AI117" s="9">
        <v>6</v>
      </c>
      <c r="AJ117" s="38">
        <f>(AI117/T117)</f>
        <v>1</v>
      </c>
      <c r="AK117" s="42">
        <v>1022244</v>
      </c>
    </row>
    <row r="118" spans="2:37" x14ac:dyDescent="0.25">
      <c r="B118" s="7" t="s">
        <v>111</v>
      </c>
      <c r="C118" s="68">
        <v>72</v>
      </c>
      <c r="D118" s="12">
        <v>72</v>
      </c>
      <c r="E118" s="149">
        <v>30</v>
      </c>
      <c r="F118" s="35">
        <f>(D118/D$14)</f>
        <v>3.8927335640138406E-3</v>
      </c>
      <c r="G118" s="88">
        <f>(D118/D$117)</f>
        <v>0.43113772455089822</v>
      </c>
      <c r="H118" s="16">
        <v>22341661</v>
      </c>
      <c r="I118" s="136">
        <v>25</v>
      </c>
      <c r="J118" s="82">
        <v>72</v>
      </c>
      <c r="K118" s="143">
        <v>25</v>
      </c>
      <c r="L118" s="35">
        <f>(J118/J$14)</f>
        <v>5.7507987220447284E-3</v>
      </c>
      <c r="M118" s="46">
        <f>(J118/J$117)</f>
        <v>0.44720496894409939</v>
      </c>
      <c r="N118" s="35">
        <f>(J118/D118)</f>
        <v>1</v>
      </c>
      <c r="O118" s="18">
        <v>22341661</v>
      </c>
      <c r="P118" s="154">
        <v>22</v>
      </c>
      <c r="Q118" s="48">
        <f>(O118/J118)</f>
        <v>310300.84722222225</v>
      </c>
      <c r="R118" s="96">
        <v>15</v>
      </c>
      <c r="S118" s="71">
        <v>0</v>
      </c>
      <c r="T118" s="71">
        <v>0</v>
      </c>
      <c r="U118" s="162"/>
      <c r="V118" s="35"/>
      <c r="W118" s="46"/>
      <c r="X118" s="35"/>
      <c r="Y118" s="98"/>
      <c r="Z118" s="72">
        <v>0</v>
      </c>
      <c r="AA118" s="76"/>
      <c r="AB118" s="267">
        <v>0</v>
      </c>
      <c r="AC118" s="12">
        <v>0</v>
      </c>
      <c r="AD118" s="16">
        <v>0</v>
      </c>
      <c r="AE118" s="12">
        <v>0</v>
      </c>
      <c r="AF118" s="12">
        <v>0</v>
      </c>
      <c r="AG118" s="16">
        <v>0</v>
      </c>
      <c r="AH118" s="12">
        <v>0</v>
      </c>
      <c r="AI118" s="12">
        <v>0</v>
      </c>
      <c r="AJ118" s="35"/>
      <c r="AK118" s="65">
        <v>0</v>
      </c>
    </row>
    <row r="119" spans="2:37" x14ac:dyDescent="0.25">
      <c r="B119" s="7" t="s">
        <v>112</v>
      </c>
      <c r="C119" s="68">
        <v>0</v>
      </c>
      <c r="D119" s="12">
        <v>0</v>
      </c>
      <c r="E119" s="149"/>
      <c r="F119" s="35"/>
      <c r="G119" s="87"/>
      <c r="H119" s="16">
        <v>0</v>
      </c>
      <c r="I119" s="136"/>
      <c r="J119" s="82">
        <v>0</v>
      </c>
      <c r="K119" s="143"/>
      <c r="L119" s="57"/>
      <c r="M119" s="46"/>
      <c r="N119" s="35"/>
      <c r="O119" s="18">
        <v>0</v>
      </c>
      <c r="P119" s="154"/>
      <c r="Q119" s="48"/>
      <c r="R119" s="96"/>
      <c r="S119" s="71">
        <v>0</v>
      </c>
      <c r="T119" s="71">
        <v>0</v>
      </c>
      <c r="U119" s="154"/>
      <c r="V119" s="57"/>
      <c r="W119" s="46"/>
      <c r="X119" s="35"/>
      <c r="Y119" s="98"/>
      <c r="Z119" s="72">
        <v>0</v>
      </c>
      <c r="AA119" s="76"/>
      <c r="AB119" s="267">
        <v>0</v>
      </c>
      <c r="AC119" s="12">
        <v>0</v>
      </c>
      <c r="AD119" s="16">
        <v>0</v>
      </c>
      <c r="AE119" s="12">
        <v>0</v>
      </c>
      <c r="AF119" s="12">
        <v>0</v>
      </c>
      <c r="AG119" s="16">
        <v>0</v>
      </c>
      <c r="AH119" s="12">
        <v>0</v>
      </c>
      <c r="AI119" s="12">
        <v>0</v>
      </c>
      <c r="AJ119" s="35"/>
      <c r="AK119" s="65">
        <v>0</v>
      </c>
    </row>
    <row r="120" spans="2:37" x14ac:dyDescent="0.25">
      <c r="B120" s="7" t="s">
        <v>113</v>
      </c>
      <c r="C120" s="68">
        <v>6</v>
      </c>
      <c r="D120" s="12">
        <v>6</v>
      </c>
      <c r="E120" s="149">
        <v>53</v>
      </c>
      <c r="F120" s="57">
        <f>(D120/D$14)</f>
        <v>3.2439446366782005E-4</v>
      </c>
      <c r="G120" s="88">
        <f>(D120/D$117)</f>
        <v>3.5928143712574849E-2</v>
      </c>
      <c r="H120" s="16">
        <v>1331000</v>
      </c>
      <c r="I120" s="136">
        <v>51</v>
      </c>
      <c r="J120" s="82">
        <v>6</v>
      </c>
      <c r="K120" s="143">
        <v>51</v>
      </c>
      <c r="L120" s="57">
        <f>(J120/J$14)</f>
        <v>4.7923322683706072E-4</v>
      </c>
      <c r="M120" s="46">
        <f>(J120/J$117)</f>
        <v>3.7267080745341616E-2</v>
      </c>
      <c r="N120" s="35">
        <f>(J120/D120)</f>
        <v>1</v>
      </c>
      <c r="O120" s="18">
        <v>1331000</v>
      </c>
      <c r="P120" s="154">
        <v>51</v>
      </c>
      <c r="Q120" s="48">
        <f>(O120/J120)</f>
        <v>221833.33333333334</v>
      </c>
      <c r="R120" s="96">
        <v>34</v>
      </c>
      <c r="S120" s="71">
        <v>0</v>
      </c>
      <c r="T120" s="71">
        <v>0</v>
      </c>
      <c r="U120" s="162"/>
      <c r="V120" s="57"/>
      <c r="W120" s="46"/>
      <c r="X120" s="35"/>
      <c r="Y120" s="98"/>
      <c r="Z120" s="72">
        <v>0</v>
      </c>
      <c r="AA120" s="76"/>
      <c r="AB120" s="267">
        <v>0</v>
      </c>
      <c r="AC120" s="12">
        <v>0</v>
      </c>
      <c r="AD120" s="16">
        <v>0</v>
      </c>
      <c r="AE120" s="12">
        <v>0</v>
      </c>
      <c r="AF120" s="12">
        <v>0</v>
      </c>
      <c r="AG120" s="16">
        <v>0</v>
      </c>
      <c r="AH120" s="12">
        <v>0</v>
      </c>
      <c r="AI120" s="12">
        <v>0</v>
      </c>
      <c r="AJ120" s="35"/>
      <c r="AK120" s="65">
        <v>0</v>
      </c>
    </row>
    <row r="121" spans="2:37" x14ac:dyDescent="0.25">
      <c r="B121" s="7" t="s">
        <v>114</v>
      </c>
      <c r="C121" s="68">
        <v>83</v>
      </c>
      <c r="D121" s="12">
        <v>83</v>
      </c>
      <c r="E121" s="149">
        <v>27</v>
      </c>
      <c r="F121" s="35">
        <f>(D121/D$14)</f>
        <v>4.4874567474048445E-3</v>
      </c>
      <c r="G121" s="88">
        <f>(D121/D$117)</f>
        <v>0.49700598802395207</v>
      </c>
      <c r="H121" s="16">
        <v>43468203</v>
      </c>
      <c r="I121" s="136">
        <v>19</v>
      </c>
      <c r="J121" s="82">
        <v>83</v>
      </c>
      <c r="K121" s="143">
        <v>22</v>
      </c>
      <c r="L121" s="35">
        <f>(J121/J$14)</f>
        <v>6.6293929712460068E-3</v>
      </c>
      <c r="M121" s="46">
        <f>(J121/J$117)</f>
        <v>0.51552795031055898</v>
      </c>
      <c r="N121" s="35">
        <f>(J121/D121)</f>
        <v>1</v>
      </c>
      <c r="O121" s="18">
        <v>43468203</v>
      </c>
      <c r="P121" s="154">
        <v>18</v>
      </c>
      <c r="Q121" s="48">
        <f>(O121/J121)</f>
        <v>523713.2891566265</v>
      </c>
      <c r="R121" s="96">
        <v>2</v>
      </c>
      <c r="S121" s="71">
        <v>0</v>
      </c>
      <c r="T121" s="71">
        <v>0</v>
      </c>
      <c r="U121" s="162"/>
      <c r="V121" s="35"/>
      <c r="W121" s="46"/>
      <c r="X121" s="35"/>
      <c r="Y121" s="98"/>
      <c r="Z121" s="72">
        <v>0</v>
      </c>
      <c r="AA121" s="76"/>
      <c r="AB121" s="267">
        <v>0</v>
      </c>
      <c r="AC121" s="12">
        <v>0</v>
      </c>
      <c r="AD121" s="16">
        <v>0</v>
      </c>
      <c r="AE121" s="12">
        <v>0</v>
      </c>
      <c r="AF121" s="12">
        <v>0</v>
      </c>
      <c r="AG121" s="16">
        <v>0</v>
      </c>
      <c r="AH121" s="12">
        <v>0</v>
      </c>
      <c r="AI121" s="12">
        <v>0</v>
      </c>
      <c r="AJ121" s="35"/>
      <c r="AK121" s="65">
        <v>0</v>
      </c>
    </row>
    <row r="122" spans="2:37" x14ac:dyDescent="0.25">
      <c r="B122" s="7" t="s">
        <v>115</v>
      </c>
      <c r="C122" s="68">
        <v>1</v>
      </c>
      <c r="D122" s="12">
        <v>6</v>
      </c>
      <c r="E122" s="149">
        <v>53</v>
      </c>
      <c r="F122" s="57">
        <f>(D122/D$14)</f>
        <v>3.2439446366782005E-4</v>
      </c>
      <c r="G122" s="88">
        <f>(D122/D$117)</f>
        <v>3.5928143712574849E-2</v>
      </c>
      <c r="H122" s="16">
        <v>1022244</v>
      </c>
      <c r="I122" s="136">
        <v>55</v>
      </c>
      <c r="J122" s="82">
        <v>0</v>
      </c>
      <c r="K122" s="143"/>
      <c r="L122" s="57"/>
      <c r="M122" s="46"/>
      <c r="N122" s="35"/>
      <c r="O122" s="18">
        <v>0</v>
      </c>
      <c r="P122" s="154"/>
      <c r="Q122" s="48"/>
      <c r="R122" s="96"/>
      <c r="S122" s="71">
        <v>1</v>
      </c>
      <c r="T122" s="71">
        <v>6</v>
      </c>
      <c r="U122" s="162">
        <v>19</v>
      </c>
      <c r="V122" s="57"/>
      <c r="W122" s="46"/>
      <c r="X122" s="35">
        <f>(T122/D122)</f>
        <v>1</v>
      </c>
      <c r="Y122" s="98">
        <v>1</v>
      </c>
      <c r="Z122" s="72">
        <v>1022244</v>
      </c>
      <c r="AA122" s="76">
        <v>21</v>
      </c>
      <c r="AB122" s="267">
        <v>0</v>
      </c>
      <c r="AC122" s="12">
        <v>0</v>
      </c>
      <c r="AD122" s="16">
        <v>0</v>
      </c>
      <c r="AE122" s="12">
        <v>0</v>
      </c>
      <c r="AF122" s="12">
        <v>0</v>
      </c>
      <c r="AG122" s="16">
        <v>0</v>
      </c>
      <c r="AH122" s="12">
        <v>1</v>
      </c>
      <c r="AI122" s="12">
        <v>6</v>
      </c>
      <c r="AJ122" s="35">
        <f>(AI122/T122)</f>
        <v>1</v>
      </c>
      <c r="AK122" s="65">
        <v>1022244</v>
      </c>
    </row>
    <row r="123" spans="2:37" x14ac:dyDescent="0.25">
      <c r="B123" s="7"/>
      <c r="C123" s="70"/>
      <c r="D123" s="10"/>
      <c r="E123" s="149"/>
      <c r="F123" s="46"/>
      <c r="G123" s="88"/>
      <c r="H123" s="16"/>
      <c r="I123" s="136"/>
      <c r="J123" s="82"/>
      <c r="K123" s="143"/>
      <c r="L123" s="46"/>
      <c r="M123" s="46"/>
      <c r="N123" s="35"/>
      <c r="O123" s="18"/>
      <c r="P123" s="154"/>
      <c r="Q123" s="50"/>
      <c r="R123" s="96"/>
      <c r="S123" s="51"/>
      <c r="T123" s="12"/>
      <c r="U123" s="162"/>
      <c r="V123" s="46"/>
      <c r="W123" s="46"/>
      <c r="X123" s="35"/>
      <c r="Y123" s="98"/>
      <c r="Z123" s="16"/>
      <c r="AA123" s="76"/>
      <c r="AB123" s="269"/>
      <c r="AC123" s="10"/>
      <c r="AD123" s="16"/>
      <c r="AE123" s="10"/>
      <c r="AF123" s="10"/>
      <c r="AG123" s="16"/>
      <c r="AH123" s="10"/>
      <c r="AI123" s="10"/>
      <c r="AJ123" s="35"/>
      <c r="AK123" s="65"/>
    </row>
    <row r="124" spans="2:37" s="131" customFormat="1" x14ac:dyDescent="0.25">
      <c r="B124" s="8" t="s">
        <v>116</v>
      </c>
      <c r="C124" s="69">
        <v>331</v>
      </c>
      <c r="D124" s="9">
        <v>332</v>
      </c>
      <c r="E124" s="148"/>
      <c r="F124" s="38">
        <f>(D124/D$14)</f>
        <v>1.7949826989619378E-2</v>
      </c>
      <c r="G124" s="121">
        <f>(D124/D$124)</f>
        <v>1</v>
      </c>
      <c r="H124" s="17">
        <v>85070720</v>
      </c>
      <c r="I124" s="134"/>
      <c r="J124" s="64">
        <v>330</v>
      </c>
      <c r="K124" s="142"/>
      <c r="L124" s="38">
        <f>(J124/J$14)</f>
        <v>2.6357827476038338E-2</v>
      </c>
      <c r="M124" s="43">
        <f>(J124/J$124)</f>
        <v>1</v>
      </c>
      <c r="N124" s="38">
        <f>(J124/D124)</f>
        <v>0.99397590361445787</v>
      </c>
      <c r="O124" s="44">
        <v>84870720</v>
      </c>
      <c r="P124" s="153"/>
      <c r="Q124" s="45">
        <f>(O124/J124)</f>
        <v>257184</v>
      </c>
      <c r="R124" s="100"/>
      <c r="S124" s="62">
        <v>1</v>
      </c>
      <c r="T124" s="62">
        <v>2</v>
      </c>
      <c r="U124" s="161"/>
      <c r="V124" s="56">
        <f>(T124/T$14)</f>
        <v>3.3467202141900936E-4</v>
      </c>
      <c r="W124" s="43">
        <f>(T124/T$124)</f>
        <v>1</v>
      </c>
      <c r="X124" s="38">
        <f>(T124/D124)</f>
        <v>6.024096385542169E-3</v>
      </c>
      <c r="Y124" s="120"/>
      <c r="Z124" s="36">
        <v>200000</v>
      </c>
      <c r="AA124" s="75"/>
      <c r="AB124" s="266">
        <v>1</v>
      </c>
      <c r="AC124" s="9">
        <v>2</v>
      </c>
      <c r="AD124" s="17">
        <v>200000</v>
      </c>
      <c r="AE124" s="9">
        <v>0</v>
      </c>
      <c r="AF124" s="9">
        <v>0</v>
      </c>
      <c r="AG124" s="17">
        <v>0</v>
      </c>
      <c r="AH124" s="9">
        <v>0</v>
      </c>
      <c r="AI124" s="9">
        <v>0</v>
      </c>
      <c r="AJ124" s="38"/>
      <c r="AK124" s="42">
        <v>0</v>
      </c>
    </row>
    <row r="125" spans="2:37" x14ac:dyDescent="0.25">
      <c r="B125" s="7" t="s">
        <v>117</v>
      </c>
      <c r="C125" s="68">
        <v>1</v>
      </c>
      <c r="D125" s="12">
        <v>1</v>
      </c>
      <c r="E125" s="149">
        <v>65</v>
      </c>
      <c r="F125" s="57">
        <f>(D125/D$14)</f>
        <v>5.406574394463668E-5</v>
      </c>
      <c r="G125" s="88">
        <f>(D125/D$124)</f>
        <v>3.0120481927710845E-3</v>
      </c>
      <c r="H125" s="16">
        <v>200000</v>
      </c>
      <c r="I125" s="136">
        <v>65</v>
      </c>
      <c r="J125" s="82">
        <v>1</v>
      </c>
      <c r="K125" s="143">
        <v>64</v>
      </c>
      <c r="L125" s="57">
        <f>(J125/J$14)</f>
        <v>7.9872204472843453E-5</v>
      </c>
      <c r="M125" s="46">
        <f>(J125/J$124)</f>
        <v>3.0303030303030303E-3</v>
      </c>
      <c r="N125" s="35">
        <f>(J125/D125)</f>
        <v>1</v>
      </c>
      <c r="O125" s="18">
        <v>200000</v>
      </c>
      <c r="P125" s="154">
        <v>64</v>
      </c>
      <c r="Q125" s="48">
        <f>(O125/J125)</f>
        <v>200000</v>
      </c>
      <c r="R125" s="96">
        <v>39</v>
      </c>
      <c r="S125" s="71">
        <v>0</v>
      </c>
      <c r="T125" s="71">
        <v>0</v>
      </c>
      <c r="U125" s="162"/>
      <c r="V125" s="57"/>
      <c r="W125" s="46"/>
      <c r="X125" s="35"/>
      <c r="Y125" s="98"/>
      <c r="Z125" s="72">
        <v>0</v>
      </c>
      <c r="AA125" s="76"/>
      <c r="AB125" s="267">
        <v>0</v>
      </c>
      <c r="AC125" s="12">
        <v>0</v>
      </c>
      <c r="AD125" s="16">
        <v>0</v>
      </c>
      <c r="AE125" s="12">
        <v>0</v>
      </c>
      <c r="AF125" s="12">
        <v>0</v>
      </c>
      <c r="AG125" s="16">
        <v>0</v>
      </c>
      <c r="AH125" s="12">
        <v>0</v>
      </c>
      <c r="AI125" s="12">
        <v>0</v>
      </c>
      <c r="AJ125" s="35"/>
      <c r="AK125" s="65">
        <v>0</v>
      </c>
    </row>
    <row r="126" spans="2:37" x14ac:dyDescent="0.25">
      <c r="B126" s="7" t="s">
        <v>118</v>
      </c>
      <c r="C126" s="68">
        <v>0</v>
      </c>
      <c r="D126" s="12">
        <v>0</v>
      </c>
      <c r="E126" s="149"/>
      <c r="F126" s="35"/>
      <c r="G126" s="87"/>
      <c r="H126" s="16">
        <v>0</v>
      </c>
      <c r="I126" s="136"/>
      <c r="J126" s="82">
        <v>0</v>
      </c>
      <c r="K126" s="143"/>
      <c r="L126" s="35"/>
      <c r="M126" s="46"/>
      <c r="N126" s="35"/>
      <c r="O126" s="18">
        <v>0</v>
      </c>
      <c r="P126" s="154"/>
      <c r="Q126" s="48"/>
      <c r="R126" s="96"/>
      <c r="S126" s="71">
        <v>0</v>
      </c>
      <c r="T126" s="71">
        <v>0</v>
      </c>
      <c r="U126" s="154"/>
      <c r="V126" s="35"/>
      <c r="W126" s="46"/>
      <c r="X126" s="35"/>
      <c r="Y126" s="98"/>
      <c r="Z126" s="72">
        <v>0</v>
      </c>
      <c r="AA126" s="76"/>
      <c r="AB126" s="267">
        <v>0</v>
      </c>
      <c r="AC126" s="12">
        <v>0</v>
      </c>
      <c r="AD126" s="16">
        <v>0</v>
      </c>
      <c r="AE126" s="12">
        <v>0</v>
      </c>
      <c r="AF126" s="12">
        <v>0</v>
      </c>
      <c r="AG126" s="16">
        <v>0</v>
      </c>
      <c r="AH126" s="12">
        <v>0</v>
      </c>
      <c r="AI126" s="12">
        <v>0</v>
      </c>
      <c r="AJ126" s="35"/>
      <c r="AK126" s="65">
        <v>0</v>
      </c>
    </row>
    <row r="127" spans="2:37" x14ac:dyDescent="0.25">
      <c r="B127" s="7" t="s">
        <v>119</v>
      </c>
      <c r="C127" s="68">
        <v>0</v>
      </c>
      <c r="D127" s="12">
        <v>0</v>
      </c>
      <c r="E127" s="149"/>
      <c r="F127" s="35"/>
      <c r="G127" s="87"/>
      <c r="H127" s="16">
        <v>0</v>
      </c>
      <c r="I127" s="136"/>
      <c r="J127" s="82">
        <v>0</v>
      </c>
      <c r="K127" s="143"/>
      <c r="L127" s="35"/>
      <c r="M127" s="46"/>
      <c r="N127" s="35"/>
      <c r="O127" s="18">
        <v>0</v>
      </c>
      <c r="P127" s="154"/>
      <c r="Q127" s="50"/>
      <c r="R127" s="96"/>
      <c r="S127" s="71">
        <v>0</v>
      </c>
      <c r="T127" s="71">
        <v>0</v>
      </c>
      <c r="U127" s="162"/>
      <c r="V127" s="35"/>
      <c r="W127" s="46"/>
      <c r="X127" s="35"/>
      <c r="Y127" s="98"/>
      <c r="Z127" s="72">
        <v>0</v>
      </c>
      <c r="AA127" s="76"/>
      <c r="AB127" s="267">
        <v>0</v>
      </c>
      <c r="AC127" s="12">
        <v>0</v>
      </c>
      <c r="AD127" s="16">
        <v>0</v>
      </c>
      <c r="AE127" s="12">
        <v>0</v>
      </c>
      <c r="AF127" s="12">
        <v>0</v>
      </c>
      <c r="AG127" s="16">
        <v>0</v>
      </c>
      <c r="AH127" s="12">
        <v>0</v>
      </c>
      <c r="AI127" s="12">
        <v>0</v>
      </c>
      <c r="AJ127" s="35"/>
      <c r="AK127" s="65">
        <v>0</v>
      </c>
    </row>
    <row r="128" spans="2:37" x14ac:dyDescent="0.25">
      <c r="B128" s="7" t="s">
        <v>120</v>
      </c>
      <c r="C128" s="68">
        <v>94</v>
      </c>
      <c r="D128" s="12">
        <v>94</v>
      </c>
      <c r="E128" s="149">
        <v>23</v>
      </c>
      <c r="F128" s="35">
        <f>(D128/D$14)</f>
        <v>5.0821799307958476E-3</v>
      </c>
      <c r="G128" s="88">
        <f>(D128/D$124)</f>
        <v>0.28313253012048195</v>
      </c>
      <c r="H128" s="16">
        <v>10497049</v>
      </c>
      <c r="I128" s="136">
        <v>35</v>
      </c>
      <c r="J128" s="82">
        <v>94</v>
      </c>
      <c r="K128" s="143">
        <v>20</v>
      </c>
      <c r="L128" s="35">
        <f>(J128/J$14)</f>
        <v>7.5079872204472844E-3</v>
      </c>
      <c r="M128" s="46">
        <f>(J128/J$124)</f>
        <v>0.28484848484848485</v>
      </c>
      <c r="N128" s="35">
        <f>(J128/D128)</f>
        <v>1</v>
      </c>
      <c r="O128" s="18">
        <v>10497049</v>
      </c>
      <c r="P128" s="154">
        <v>32</v>
      </c>
      <c r="Q128" s="48">
        <f>(O128/J128)</f>
        <v>111670.73404255319</v>
      </c>
      <c r="R128" s="96">
        <v>63</v>
      </c>
      <c r="S128" s="71">
        <v>0</v>
      </c>
      <c r="T128" s="71">
        <v>0</v>
      </c>
      <c r="U128" s="162"/>
      <c r="V128" s="35"/>
      <c r="W128" s="46"/>
      <c r="X128" s="35"/>
      <c r="Y128" s="98"/>
      <c r="Z128" s="72">
        <v>0</v>
      </c>
      <c r="AA128" s="76"/>
      <c r="AB128" s="267">
        <v>0</v>
      </c>
      <c r="AC128" s="12">
        <v>0</v>
      </c>
      <c r="AD128" s="16">
        <v>0</v>
      </c>
      <c r="AE128" s="12">
        <v>0</v>
      </c>
      <c r="AF128" s="12">
        <v>0</v>
      </c>
      <c r="AG128" s="16">
        <v>0</v>
      </c>
      <c r="AH128" s="12">
        <v>0</v>
      </c>
      <c r="AI128" s="12">
        <v>0</v>
      </c>
      <c r="AJ128" s="35"/>
      <c r="AK128" s="65">
        <v>0</v>
      </c>
    </row>
    <row r="129" spans="2:37" x14ac:dyDescent="0.25">
      <c r="B129" s="7" t="s">
        <v>121</v>
      </c>
      <c r="C129" s="68">
        <v>0</v>
      </c>
      <c r="D129" s="12">
        <v>0</v>
      </c>
      <c r="E129" s="150"/>
      <c r="F129" s="35"/>
      <c r="G129" s="87"/>
      <c r="H129" s="16">
        <v>0</v>
      </c>
      <c r="I129" s="136"/>
      <c r="J129" s="82">
        <v>0</v>
      </c>
      <c r="K129" s="143"/>
      <c r="L129" s="35"/>
      <c r="M129" s="46"/>
      <c r="N129" s="35"/>
      <c r="O129" s="18">
        <v>0</v>
      </c>
      <c r="P129" s="154"/>
      <c r="Q129" s="48"/>
      <c r="R129" s="96"/>
      <c r="S129" s="71">
        <v>0</v>
      </c>
      <c r="T129" s="71">
        <v>0</v>
      </c>
      <c r="U129" s="162"/>
      <c r="V129" s="35"/>
      <c r="W129" s="46"/>
      <c r="X129" s="35"/>
      <c r="Y129" s="47"/>
      <c r="Z129" s="72">
        <v>0</v>
      </c>
      <c r="AA129" s="76"/>
      <c r="AB129" s="267">
        <v>0</v>
      </c>
      <c r="AC129" s="12">
        <v>0</v>
      </c>
      <c r="AD129" s="16">
        <v>0</v>
      </c>
      <c r="AE129" s="12">
        <v>0</v>
      </c>
      <c r="AF129" s="12">
        <v>0</v>
      </c>
      <c r="AG129" s="16">
        <v>0</v>
      </c>
      <c r="AH129" s="12">
        <v>0</v>
      </c>
      <c r="AI129" s="12">
        <v>0</v>
      </c>
      <c r="AJ129" s="35"/>
      <c r="AK129" s="65">
        <v>0</v>
      </c>
    </row>
    <row r="130" spans="2:37" x14ac:dyDescent="0.25">
      <c r="B130" s="7" t="s">
        <v>122</v>
      </c>
      <c r="C130" s="68">
        <v>0</v>
      </c>
      <c r="D130" s="12">
        <v>0</v>
      </c>
      <c r="E130" s="149"/>
      <c r="F130" s="35"/>
      <c r="G130" s="87"/>
      <c r="H130" s="16">
        <v>0</v>
      </c>
      <c r="I130" s="136"/>
      <c r="J130" s="82">
        <v>0</v>
      </c>
      <c r="K130" s="143"/>
      <c r="L130" s="57"/>
      <c r="M130" s="46"/>
      <c r="N130" s="35"/>
      <c r="O130" s="18">
        <v>0</v>
      </c>
      <c r="P130" s="154"/>
      <c r="Q130" s="48"/>
      <c r="R130" s="96"/>
      <c r="S130" s="71">
        <v>0</v>
      </c>
      <c r="T130" s="71">
        <v>0</v>
      </c>
      <c r="U130" s="162"/>
      <c r="V130" s="57"/>
      <c r="W130" s="46"/>
      <c r="X130" s="35"/>
      <c r="Y130" s="98"/>
      <c r="Z130" s="72">
        <v>0</v>
      </c>
      <c r="AA130" s="76"/>
      <c r="AB130" s="267">
        <v>0</v>
      </c>
      <c r="AC130" s="12">
        <v>0</v>
      </c>
      <c r="AD130" s="16">
        <v>0</v>
      </c>
      <c r="AE130" s="12">
        <v>0</v>
      </c>
      <c r="AF130" s="12">
        <v>0</v>
      </c>
      <c r="AG130" s="16">
        <v>0</v>
      </c>
      <c r="AH130" s="12">
        <v>0</v>
      </c>
      <c r="AI130" s="12">
        <v>0</v>
      </c>
      <c r="AJ130" s="35"/>
      <c r="AK130" s="65">
        <v>0</v>
      </c>
    </row>
    <row r="131" spans="2:37" x14ac:dyDescent="0.25">
      <c r="B131" s="7" t="s">
        <v>123</v>
      </c>
      <c r="C131" s="68">
        <v>0</v>
      </c>
      <c r="D131" s="12">
        <v>0</v>
      </c>
      <c r="E131" s="149"/>
      <c r="F131" s="35"/>
      <c r="G131" s="87"/>
      <c r="H131" s="16">
        <v>0</v>
      </c>
      <c r="I131" s="136"/>
      <c r="J131" s="82">
        <v>0</v>
      </c>
      <c r="K131" s="143"/>
      <c r="L131" s="57"/>
      <c r="M131" s="46"/>
      <c r="N131" s="35"/>
      <c r="O131" s="18">
        <v>0</v>
      </c>
      <c r="P131" s="154"/>
      <c r="Q131" s="48"/>
      <c r="R131" s="96"/>
      <c r="S131" s="71">
        <v>0</v>
      </c>
      <c r="T131" s="71">
        <v>0</v>
      </c>
      <c r="U131" s="154"/>
      <c r="V131" s="57"/>
      <c r="W131" s="46"/>
      <c r="X131" s="35"/>
      <c r="Y131" s="98"/>
      <c r="Z131" s="72">
        <v>0</v>
      </c>
      <c r="AA131" s="76"/>
      <c r="AB131" s="267">
        <v>0</v>
      </c>
      <c r="AC131" s="12">
        <v>0</v>
      </c>
      <c r="AD131" s="16">
        <v>0</v>
      </c>
      <c r="AE131" s="12">
        <v>0</v>
      </c>
      <c r="AF131" s="12">
        <v>0</v>
      </c>
      <c r="AG131" s="16">
        <v>0</v>
      </c>
      <c r="AH131" s="12">
        <v>0</v>
      </c>
      <c r="AI131" s="12">
        <v>0</v>
      </c>
      <c r="AJ131" s="35"/>
      <c r="AK131" s="65">
        <v>0</v>
      </c>
    </row>
    <row r="132" spans="2:37" x14ac:dyDescent="0.25">
      <c r="B132" s="7" t="s">
        <v>124</v>
      </c>
      <c r="C132" s="68">
        <v>18</v>
      </c>
      <c r="D132" s="12">
        <v>18</v>
      </c>
      <c r="E132" s="149">
        <v>47</v>
      </c>
      <c r="F132" s="35">
        <f>(D132/D$14)</f>
        <v>9.7318339100346016E-4</v>
      </c>
      <c r="G132" s="88">
        <f>(D132/D$124)</f>
        <v>5.4216867469879519E-2</v>
      </c>
      <c r="H132" s="16">
        <v>3600000</v>
      </c>
      <c r="I132" s="136">
        <v>44</v>
      </c>
      <c r="J132" s="82">
        <v>18</v>
      </c>
      <c r="K132" s="143">
        <v>44</v>
      </c>
      <c r="L132" s="35">
        <f>(J132/J$14)</f>
        <v>1.4376996805111821E-3</v>
      </c>
      <c r="M132" s="46">
        <f>(J132/J$124)</f>
        <v>5.4545454545454543E-2</v>
      </c>
      <c r="N132" s="35">
        <f>(J132/D132)</f>
        <v>1</v>
      </c>
      <c r="O132" s="18">
        <v>3600000</v>
      </c>
      <c r="P132" s="154">
        <v>43</v>
      </c>
      <c r="Q132" s="48">
        <f>(O132/J132)</f>
        <v>200000</v>
      </c>
      <c r="R132" s="96">
        <v>39</v>
      </c>
      <c r="S132" s="71">
        <v>0</v>
      </c>
      <c r="T132" s="71">
        <v>0</v>
      </c>
      <c r="U132" s="162"/>
      <c r="V132" s="35"/>
      <c r="W132" s="46"/>
      <c r="X132" s="35"/>
      <c r="Y132" s="98"/>
      <c r="Z132" s="72">
        <v>0</v>
      </c>
      <c r="AA132" s="76"/>
      <c r="AB132" s="267">
        <v>0</v>
      </c>
      <c r="AC132" s="12">
        <v>0</v>
      </c>
      <c r="AD132" s="16">
        <v>0</v>
      </c>
      <c r="AE132" s="12">
        <v>0</v>
      </c>
      <c r="AF132" s="12">
        <v>0</v>
      </c>
      <c r="AG132" s="16">
        <v>0</v>
      </c>
      <c r="AH132" s="12">
        <v>0</v>
      </c>
      <c r="AI132" s="12">
        <v>0</v>
      </c>
      <c r="AJ132" s="35"/>
      <c r="AK132" s="65">
        <v>0</v>
      </c>
    </row>
    <row r="133" spans="2:37" x14ac:dyDescent="0.25">
      <c r="B133" s="7" t="s">
        <v>125</v>
      </c>
      <c r="C133" s="68">
        <v>218</v>
      </c>
      <c r="D133" s="12">
        <v>219</v>
      </c>
      <c r="E133" s="149">
        <v>17</v>
      </c>
      <c r="F133" s="35">
        <f>(D133/D$14)</f>
        <v>1.1840397923875432E-2</v>
      </c>
      <c r="G133" s="88">
        <f>(D133/D$124)</f>
        <v>0.65963855421686746</v>
      </c>
      <c r="H133" s="16">
        <v>70773671</v>
      </c>
      <c r="I133" s="136">
        <v>16</v>
      </c>
      <c r="J133" s="82">
        <v>217</v>
      </c>
      <c r="K133" s="143">
        <v>15</v>
      </c>
      <c r="L133" s="35">
        <f>(J133/J$14)</f>
        <v>1.7332268370607029E-2</v>
      </c>
      <c r="M133" s="46">
        <f>(J133/J$124)</f>
        <v>0.65757575757575759</v>
      </c>
      <c r="N133" s="35">
        <f>(J133/D133)</f>
        <v>0.9908675799086758</v>
      </c>
      <c r="O133" s="18">
        <v>70573671</v>
      </c>
      <c r="P133" s="154">
        <v>15</v>
      </c>
      <c r="Q133" s="48">
        <f>(O133/J133)</f>
        <v>325224.29032258067</v>
      </c>
      <c r="R133" s="96">
        <v>13</v>
      </c>
      <c r="S133" s="71">
        <v>1</v>
      </c>
      <c r="T133" s="71">
        <v>2</v>
      </c>
      <c r="U133" s="162">
        <v>21</v>
      </c>
      <c r="V133" s="57">
        <f>(T133/T$14)</f>
        <v>3.3467202141900936E-4</v>
      </c>
      <c r="W133" s="46">
        <f>(T133/T$124)</f>
        <v>1</v>
      </c>
      <c r="X133" s="35">
        <f>(T133/D133)</f>
        <v>9.1324200913242004E-3</v>
      </c>
      <c r="Y133" s="98">
        <v>25</v>
      </c>
      <c r="Z133" s="72">
        <v>200000</v>
      </c>
      <c r="AA133" s="76">
        <v>24</v>
      </c>
      <c r="AB133" s="267">
        <v>1</v>
      </c>
      <c r="AC133" s="12">
        <v>2</v>
      </c>
      <c r="AD133" s="16">
        <v>200000</v>
      </c>
      <c r="AE133" s="12">
        <v>0</v>
      </c>
      <c r="AF133" s="12">
        <v>0</v>
      </c>
      <c r="AG133" s="16">
        <v>0</v>
      </c>
      <c r="AH133" s="12">
        <v>0</v>
      </c>
      <c r="AI133" s="12">
        <v>0</v>
      </c>
      <c r="AJ133" s="35"/>
      <c r="AK133" s="65">
        <v>0</v>
      </c>
    </row>
    <row r="134" spans="2:37" x14ac:dyDescent="0.25">
      <c r="B134" s="7" t="s">
        <v>126</v>
      </c>
      <c r="C134" s="68">
        <v>0</v>
      </c>
      <c r="D134" s="12">
        <v>0</v>
      </c>
      <c r="E134" s="149"/>
      <c r="F134" s="35"/>
      <c r="G134" s="87"/>
      <c r="H134" s="16">
        <v>0</v>
      </c>
      <c r="I134" s="136"/>
      <c r="J134" s="82">
        <v>0</v>
      </c>
      <c r="K134" s="143"/>
      <c r="L134" s="35"/>
      <c r="M134" s="46"/>
      <c r="N134" s="35"/>
      <c r="O134" s="18">
        <v>0</v>
      </c>
      <c r="P134" s="154"/>
      <c r="Q134" s="50"/>
      <c r="R134" s="96"/>
      <c r="S134" s="71">
        <v>0</v>
      </c>
      <c r="T134" s="71">
        <v>0</v>
      </c>
      <c r="U134" s="162"/>
      <c r="V134" s="35"/>
      <c r="W134" s="46"/>
      <c r="X134" s="35"/>
      <c r="Y134" s="98"/>
      <c r="Z134" s="72">
        <v>0</v>
      </c>
      <c r="AA134" s="76"/>
      <c r="AB134" s="267">
        <v>0</v>
      </c>
      <c r="AC134" s="12">
        <v>0</v>
      </c>
      <c r="AD134" s="16">
        <v>0</v>
      </c>
      <c r="AE134" s="12">
        <v>0</v>
      </c>
      <c r="AF134" s="12">
        <v>0</v>
      </c>
      <c r="AG134" s="16">
        <v>0</v>
      </c>
      <c r="AH134" s="12">
        <v>0</v>
      </c>
      <c r="AI134" s="12">
        <v>0</v>
      </c>
      <c r="AJ134" s="35"/>
      <c r="AK134" s="65">
        <v>0</v>
      </c>
    </row>
    <row r="135" spans="2:37" x14ac:dyDescent="0.25">
      <c r="B135" s="7"/>
      <c r="C135" s="70"/>
      <c r="D135" s="10"/>
      <c r="E135" s="149"/>
      <c r="F135" s="46"/>
      <c r="G135" s="46"/>
      <c r="H135" s="16"/>
      <c r="I135" s="136"/>
      <c r="J135" s="82"/>
      <c r="K135" s="143"/>
      <c r="L135" s="46"/>
      <c r="M135" s="46"/>
      <c r="N135" s="35"/>
      <c r="O135" s="18"/>
      <c r="P135" s="154"/>
      <c r="Q135" s="50"/>
      <c r="R135" s="96"/>
      <c r="S135" s="51"/>
      <c r="T135" s="12"/>
      <c r="U135" s="162"/>
      <c r="V135" s="46"/>
      <c r="W135" s="46"/>
      <c r="X135" s="35"/>
      <c r="Y135" s="98"/>
      <c r="Z135" s="16"/>
      <c r="AA135" s="76"/>
      <c r="AB135" s="269"/>
      <c r="AC135" s="10"/>
      <c r="AD135" s="16"/>
      <c r="AE135" s="10"/>
      <c r="AF135" s="10"/>
      <c r="AG135" s="16"/>
      <c r="AH135" s="10"/>
      <c r="AI135" s="10"/>
      <c r="AJ135" s="35"/>
      <c r="AK135" s="65"/>
    </row>
    <row r="136" spans="2:37" s="131" customFormat="1" x14ac:dyDescent="0.25">
      <c r="B136" s="8" t="s">
        <v>127</v>
      </c>
      <c r="C136" s="69">
        <v>223</v>
      </c>
      <c r="D136" s="9">
        <v>223</v>
      </c>
      <c r="E136" s="148"/>
      <c r="F136" s="38">
        <f t="shared" ref="F136:F142" si="6">(D136/D$14)</f>
        <v>1.205666089965398E-2</v>
      </c>
      <c r="G136" s="121">
        <f t="shared" ref="G136:G142" si="7">(D136/D$136)</f>
        <v>1</v>
      </c>
      <c r="H136" s="17">
        <v>39264221</v>
      </c>
      <c r="I136" s="134"/>
      <c r="J136" s="64">
        <v>223</v>
      </c>
      <c r="K136" s="142"/>
      <c r="L136" s="38">
        <f t="shared" ref="L136:L142" si="8">(J136/J$14)</f>
        <v>1.7811501597444091E-2</v>
      </c>
      <c r="M136" s="43">
        <f t="shared" ref="M136:M142" si="9">(J136/J$136)</f>
        <v>1</v>
      </c>
      <c r="N136" s="38">
        <f t="shared" ref="N136:N142" si="10">(J136/D136)</f>
        <v>1</v>
      </c>
      <c r="O136" s="44">
        <v>39264221</v>
      </c>
      <c r="P136" s="153"/>
      <c r="Q136" s="45">
        <f t="shared" ref="Q136:Q142" si="11">(O136/J136)</f>
        <v>176072.73991031389</v>
      </c>
      <c r="R136" s="100"/>
      <c r="S136" s="62">
        <v>0</v>
      </c>
      <c r="T136" s="62">
        <v>0</v>
      </c>
      <c r="U136" s="161"/>
      <c r="V136" s="38"/>
      <c r="W136" s="43"/>
      <c r="X136" s="38"/>
      <c r="Y136" s="120"/>
      <c r="Z136" s="36">
        <v>0</v>
      </c>
      <c r="AA136" s="75"/>
      <c r="AB136" s="266">
        <v>0</v>
      </c>
      <c r="AC136" s="9">
        <v>0</v>
      </c>
      <c r="AD136" s="17">
        <v>0</v>
      </c>
      <c r="AE136" s="9">
        <v>0</v>
      </c>
      <c r="AF136" s="9">
        <v>0</v>
      </c>
      <c r="AG136" s="17">
        <v>0</v>
      </c>
      <c r="AH136" s="9">
        <v>0</v>
      </c>
      <c r="AI136" s="9">
        <v>0</v>
      </c>
      <c r="AJ136" s="38"/>
      <c r="AK136" s="42">
        <v>0</v>
      </c>
    </row>
    <row r="137" spans="2:37" x14ac:dyDescent="0.25">
      <c r="B137" s="7" t="s">
        <v>128</v>
      </c>
      <c r="C137" s="68">
        <v>73</v>
      </c>
      <c r="D137" s="12">
        <v>73</v>
      </c>
      <c r="E137" s="149">
        <v>29</v>
      </c>
      <c r="F137" s="35">
        <f t="shared" si="6"/>
        <v>3.9467993079584773E-3</v>
      </c>
      <c r="G137" s="88">
        <f t="shared" si="7"/>
        <v>0.3273542600896861</v>
      </c>
      <c r="H137" s="16">
        <v>12498108</v>
      </c>
      <c r="I137" s="136">
        <v>30</v>
      </c>
      <c r="J137" s="82">
        <v>73</v>
      </c>
      <c r="K137" s="143">
        <v>24</v>
      </c>
      <c r="L137" s="35">
        <f t="shared" si="8"/>
        <v>5.8306709265175715E-3</v>
      </c>
      <c r="M137" s="46">
        <f t="shared" si="9"/>
        <v>0.3273542600896861</v>
      </c>
      <c r="N137" s="35">
        <f t="shared" si="10"/>
        <v>1</v>
      </c>
      <c r="O137" s="18">
        <v>12498108</v>
      </c>
      <c r="P137" s="154">
        <v>28</v>
      </c>
      <c r="Q137" s="48">
        <f t="shared" si="11"/>
        <v>171206.95890410958</v>
      </c>
      <c r="R137" s="96">
        <v>50</v>
      </c>
      <c r="S137" s="71">
        <v>0</v>
      </c>
      <c r="T137" s="71">
        <v>0</v>
      </c>
      <c r="U137" s="162"/>
      <c r="V137" s="35"/>
      <c r="W137" s="46"/>
      <c r="X137" s="35"/>
      <c r="Y137" s="98"/>
      <c r="Z137" s="72">
        <v>0</v>
      </c>
      <c r="AA137" s="76"/>
      <c r="AB137" s="267">
        <v>0</v>
      </c>
      <c r="AC137" s="12">
        <v>0</v>
      </c>
      <c r="AD137" s="16">
        <v>0</v>
      </c>
      <c r="AE137" s="12">
        <v>0</v>
      </c>
      <c r="AF137" s="12">
        <v>0</v>
      </c>
      <c r="AG137" s="16">
        <v>0</v>
      </c>
      <c r="AH137" s="12">
        <v>0</v>
      </c>
      <c r="AI137" s="12">
        <v>0</v>
      </c>
      <c r="AJ137" s="35"/>
      <c r="AK137" s="65">
        <v>0</v>
      </c>
    </row>
    <row r="138" spans="2:37" x14ac:dyDescent="0.25">
      <c r="B138" s="7" t="s">
        <v>129</v>
      </c>
      <c r="C138" s="68">
        <v>45</v>
      </c>
      <c r="D138" s="12">
        <v>45</v>
      </c>
      <c r="E138" s="149">
        <v>36</v>
      </c>
      <c r="F138" s="35">
        <f t="shared" si="6"/>
        <v>2.4329584775086505E-3</v>
      </c>
      <c r="G138" s="88">
        <f t="shared" si="7"/>
        <v>0.20179372197309417</v>
      </c>
      <c r="H138" s="16">
        <v>7703000</v>
      </c>
      <c r="I138" s="136">
        <v>37</v>
      </c>
      <c r="J138" s="82">
        <v>45</v>
      </c>
      <c r="K138" s="143">
        <v>33</v>
      </c>
      <c r="L138" s="35">
        <f t="shared" si="8"/>
        <v>3.5942492012779551E-3</v>
      </c>
      <c r="M138" s="46">
        <f t="shared" si="9"/>
        <v>0.20179372197309417</v>
      </c>
      <c r="N138" s="35">
        <f t="shared" si="10"/>
        <v>1</v>
      </c>
      <c r="O138" s="18">
        <v>7703000</v>
      </c>
      <c r="P138" s="154">
        <v>33</v>
      </c>
      <c r="Q138" s="48">
        <f t="shared" si="11"/>
        <v>171177.77777777778</v>
      </c>
      <c r="R138" s="96">
        <v>51</v>
      </c>
      <c r="S138" s="71">
        <v>0</v>
      </c>
      <c r="T138" s="71">
        <v>0</v>
      </c>
      <c r="U138" s="162"/>
      <c r="V138" s="35"/>
      <c r="W138" s="46"/>
      <c r="X138" s="35"/>
      <c r="Y138" s="47"/>
      <c r="Z138" s="72">
        <v>0</v>
      </c>
      <c r="AA138" s="76"/>
      <c r="AB138" s="267">
        <v>0</v>
      </c>
      <c r="AC138" s="12">
        <v>0</v>
      </c>
      <c r="AD138" s="16">
        <v>0</v>
      </c>
      <c r="AE138" s="12">
        <v>0</v>
      </c>
      <c r="AF138" s="12">
        <v>0</v>
      </c>
      <c r="AG138" s="16">
        <v>0</v>
      </c>
      <c r="AH138" s="12">
        <v>0</v>
      </c>
      <c r="AI138" s="12">
        <v>0</v>
      </c>
      <c r="AJ138" s="35"/>
      <c r="AK138" s="65">
        <v>0</v>
      </c>
    </row>
    <row r="139" spans="2:37" x14ac:dyDescent="0.25">
      <c r="B139" s="7" t="s">
        <v>130</v>
      </c>
      <c r="C139" s="68">
        <v>27</v>
      </c>
      <c r="D139" s="12">
        <v>27</v>
      </c>
      <c r="E139" s="149">
        <v>41</v>
      </c>
      <c r="F139" s="35">
        <f t="shared" si="6"/>
        <v>1.4597750865051903E-3</v>
      </c>
      <c r="G139" s="88">
        <f t="shared" si="7"/>
        <v>0.1210762331838565</v>
      </c>
      <c r="H139" s="16">
        <v>3986196</v>
      </c>
      <c r="I139" s="136">
        <v>43</v>
      </c>
      <c r="J139" s="82">
        <v>27</v>
      </c>
      <c r="K139" s="143">
        <v>39</v>
      </c>
      <c r="L139" s="35">
        <f t="shared" si="8"/>
        <v>2.1565495207667732E-3</v>
      </c>
      <c r="M139" s="46">
        <f t="shared" si="9"/>
        <v>0.1210762331838565</v>
      </c>
      <c r="N139" s="35">
        <f t="shared" si="10"/>
        <v>1</v>
      </c>
      <c r="O139" s="18">
        <v>3986196</v>
      </c>
      <c r="P139" s="154">
        <v>40</v>
      </c>
      <c r="Q139" s="48">
        <f t="shared" si="11"/>
        <v>147636.88888888888</v>
      </c>
      <c r="R139" s="96">
        <v>53</v>
      </c>
      <c r="S139" s="71">
        <v>0</v>
      </c>
      <c r="T139" s="71">
        <v>0</v>
      </c>
      <c r="U139" s="162"/>
      <c r="V139" s="35"/>
      <c r="W139" s="46"/>
      <c r="X139" s="35"/>
      <c r="Y139" s="98"/>
      <c r="Z139" s="72">
        <v>0</v>
      </c>
      <c r="AA139" s="76"/>
      <c r="AB139" s="267">
        <v>0</v>
      </c>
      <c r="AC139" s="12">
        <v>0</v>
      </c>
      <c r="AD139" s="16">
        <v>0</v>
      </c>
      <c r="AE139" s="12">
        <v>0</v>
      </c>
      <c r="AF139" s="12">
        <v>0</v>
      </c>
      <c r="AG139" s="16">
        <v>0</v>
      </c>
      <c r="AH139" s="12">
        <v>0</v>
      </c>
      <c r="AI139" s="12">
        <v>0</v>
      </c>
      <c r="AJ139" s="35"/>
      <c r="AK139" s="65">
        <v>0</v>
      </c>
    </row>
    <row r="140" spans="2:37" x14ac:dyDescent="0.25">
      <c r="B140" s="7" t="s">
        <v>131</v>
      </c>
      <c r="C140" s="68">
        <v>2</v>
      </c>
      <c r="D140" s="12">
        <v>2</v>
      </c>
      <c r="E140" s="149">
        <v>59</v>
      </c>
      <c r="F140" s="57">
        <f t="shared" si="6"/>
        <v>1.0813148788927336E-4</v>
      </c>
      <c r="G140" s="88">
        <f t="shared" si="7"/>
        <v>8.9686098654708519E-3</v>
      </c>
      <c r="H140" s="16">
        <v>187500</v>
      </c>
      <c r="I140" s="136">
        <v>67</v>
      </c>
      <c r="J140" s="82">
        <v>2</v>
      </c>
      <c r="K140" s="143">
        <v>58</v>
      </c>
      <c r="L140" s="57">
        <f t="shared" si="8"/>
        <v>1.5974440894568691E-4</v>
      </c>
      <c r="M140" s="46">
        <f t="shared" si="9"/>
        <v>8.9686098654708519E-3</v>
      </c>
      <c r="N140" s="35">
        <f t="shared" si="10"/>
        <v>1</v>
      </c>
      <c r="O140" s="18">
        <v>187500</v>
      </c>
      <c r="P140" s="154">
        <v>66</v>
      </c>
      <c r="Q140" s="48">
        <f t="shared" si="11"/>
        <v>93750</v>
      </c>
      <c r="R140" s="96">
        <v>67</v>
      </c>
      <c r="S140" s="71">
        <v>0</v>
      </c>
      <c r="T140" s="71">
        <v>0</v>
      </c>
      <c r="U140" s="154"/>
      <c r="V140" s="57"/>
      <c r="W140" s="46"/>
      <c r="X140" s="35"/>
      <c r="Y140" s="98"/>
      <c r="Z140" s="72">
        <v>0</v>
      </c>
      <c r="AA140" s="76"/>
      <c r="AB140" s="267">
        <v>0</v>
      </c>
      <c r="AC140" s="12">
        <v>0</v>
      </c>
      <c r="AD140" s="16">
        <v>0</v>
      </c>
      <c r="AE140" s="12">
        <v>0</v>
      </c>
      <c r="AF140" s="12">
        <v>0</v>
      </c>
      <c r="AG140" s="16">
        <v>0</v>
      </c>
      <c r="AH140" s="12">
        <v>0</v>
      </c>
      <c r="AI140" s="12">
        <v>0</v>
      </c>
      <c r="AJ140" s="35"/>
      <c r="AK140" s="65">
        <v>0</v>
      </c>
    </row>
    <row r="141" spans="2:37" x14ac:dyDescent="0.25">
      <c r="B141" s="7" t="s">
        <v>132</v>
      </c>
      <c r="C141" s="68">
        <v>69</v>
      </c>
      <c r="D141" s="12">
        <v>69</v>
      </c>
      <c r="E141" s="149">
        <v>31</v>
      </c>
      <c r="F141" s="35">
        <f t="shared" si="6"/>
        <v>3.7305363321799307E-3</v>
      </c>
      <c r="G141" s="88">
        <f t="shared" si="7"/>
        <v>0.3094170403587444</v>
      </c>
      <c r="H141" s="16">
        <v>13966757</v>
      </c>
      <c r="I141" s="136">
        <v>28</v>
      </c>
      <c r="J141" s="82">
        <v>69</v>
      </c>
      <c r="K141" s="143">
        <v>26</v>
      </c>
      <c r="L141" s="35">
        <f t="shared" si="8"/>
        <v>5.5111821086261982E-3</v>
      </c>
      <c r="M141" s="46">
        <f t="shared" si="9"/>
        <v>0.3094170403587444</v>
      </c>
      <c r="N141" s="35">
        <f t="shared" si="10"/>
        <v>1</v>
      </c>
      <c r="O141" s="18">
        <v>13966757</v>
      </c>
      <c r="P141" s="154">
        <v>27</v>
      </c>
      <c r="Q141" s="48">
        <f t="shared" si="11"/>
        <v>202416.76811594202</v>
      </c>
      <c r="R141" s="96">
        <v>38</v>
      </c>
      <c r="S141" s="71">
        <v>0</v>
      </c>
      <c r="T141" s="71">
        <v>0</v>
      </c>
      <c r="U141" s="162"/>
      <c r="V141" s="35"/>
      <c r="W141" s="46"/>
      <c r="X141" s="35"/>
      <c r="Y141" s="98"/>
      <c r="Z141" s="72">
        <v>0</v>
      </c>
      <c r="AA141" s="76"/>
      <c r="AB141" s="267">
        <v>0</v>
      </c>
      <c r="AC141" s="12">
        <v>0</v>
      </c>
      <c r="AD141" s="16">
        <v>0</v>
      </c>
      <c r="AE141" s="12">
        <v>0</v>
      </c>
      <c r="AF141" s="12">
        <v>0</v>
      </c>
      <c r="AG141" s="16">
        <v>0</v>
      </c>
      <c r="AH141" s="12">
        <v>0</v>
      </c>
      <c r="AI141" s="12">
        <v>0</v>
      </c>
      <c r="AJ141" s="35"/>
      <c r="AK141" s="65">
        <v>0</v>
      </c>
    </row>
    <row r="142" spans="2:37" x14ac:dyDescent="0.25">
      <c r="B142" s="7" t="s">
        <v>133</v>
      </c>
      <c r="C142" s="68">
        <v>7</v>
      </c>
      <c r="D142" s="12">
        <v>7</v>
      </c>
      <c r="E142" s="149">
        <v>52</v>
      </c>
      <c r="F142" s="57">
        <f t="shared" si="6"/>
        <v>3.7846020761245675E-4</v>
      </c>
      <c r="G142" s="88">
        <f t="shared" si="7"/>
        <v>3.1390134529147982E-2</v>
      </c>
      <c r="H142" s="16">
        <v>922660</v>
      </c>
      <c r="I142" s="136">
        <v>57</v>
      </c>
      <c r="J142" s="82">
        <v>7</v>
      </c>
      <c r="K142" s="143">
        <v>50</v>
      </c>
      <c r="L142" s="35">
        <f t="shared" si="8"/>
        <v>5.591054313099042E-4</v>
      </c>
      <c r="M142" s="46">
        <f t="shared" si="9"/>
        <v>3.1390134529147982E-2</v>
      </c>
      <c r="N142" s="35">
        <f t="shared" si="10"/>
        <v>1</v>
      </c>
      <c r="O142" s="18">
        <v>922660</v>
      </c>
      <c r="P142" s="154">
        <v>56</v>
      </c>
      <c r="Q142" s="48">
        <f t="shared" si="11"/>
        <v>131808.57142857142</v>
      </c>
      <c r="R142" s="96">
        <v>56</v>
      </c>
      <c r="S142" s="71">
        <v>0</v>
      </c>
      <c r="T142" s="71">
        <v>0</v>
      </c>
      <c r="U142" s="162"/>
      <c r="V142" s="35"/>
      <c r="W142" s="46"/>
      <c r="X142" s="35"/>
      <c r="Y142" s="98"/>
      <c r="Z142" s="72">
        <v>0</v>
      </c>
      <c r="AA142" s="76"/>
      <c r="AB142" s="267">
        <v>0</v>
      </c>
      <c r="AC142" s="12">
        <v>0</v>
      </c>
      <c r="AD142" s="16">
        <v>0</v>
      </c>
      <c r="AE142" s="12">
        <v>0</v>
      </c>
      <c r="AF142" s="12">
        <v>0</v>
      </c>
      <c r="AG142" s="16">
        <v>0</v>
      </c>
      <c r="AH142" s="12">
        <v>0</v>
      </c>
      <c r="AI142" s="12">
        <v>0</v>
      </c>
      <c r="AJ142" s="35"/>
      <c r="AK142" s="65">
        <v>0</v>
      </c>
    </row>
    <row r="143" spans="2:37" x14ac:dyDescent="0.25">
      <c r="B143" s="7"/>
      <c r="C143" s="70"/>
      <c r="D143" s="10"/>
      <c r="E143" s="149"/>
      <c r="F143" s="46"/>
      <c r="G143" s="46"/>
      <c r="H143" s="16"/>
      <c r="I143" s="136"/>
      <c r="J143" s="82"/>
      <c r="K143" s="143"/>
      <c r="L143" s="46"/>
      <c r="M143" s="46"/>
      <c r="N143" s="35"/>
      <c r="O143" s="18"/>
      <c r="P143" s="154"/>
      <c r="Q143" s="50"/>
      <c r="R143" s="96"/>
      <c r="S143" s="51"/>
      <c r="T143" s="12"/>
      <c r="U143" s="162"/>
      <c r="V143" s="46"/>
      <c r="W143" s="46"/>
      <c r="X143" s="35"/>
      <c r="Y143" s="98"/>
      <c r="Z143" s="16"/>
      <c r="AA143" s="76"/>
      <c r="AB143" s="269"/>
      <c r="AC143" s="10"/>
      <c r="AD143" s="16"/>
      <c r="AE143" s="10"/>
      <c r="AF143" s="10"/>
      <c r="AG143" s="16"/>
      <c r="AH143" s="10"/>
      <c r="AI143" s="10"/>
      <c r="AJ143" s="35"/>
      <c r="AK143" s="65"/>
    </row>
    <row r="144" spans="2:37" s="131" customFormat="1" x14ac:dyDescent="0.25">
      <c r="B144" s="8" t="s">
        <v>134</v>
      </c>
      <c r="C144" s="69">
        <v>325</v>
      </c>
      <c r="D144" s="9">
        <v>462</v>
      </c>
      <c r="E144" s="147"/>
      <c r="F144" s="38">
        <f t="shared" ref="F144:F149" si="12">(D144/D$14)</f>
        <v>2.4978373702422146E-2</v>
      </c>
      <c r="G144" s="121">
        <f t="shared" ref="G144:G149" si="13">(D144/D$144)</f>
        <v>1</v>
      </c>
      <c r="H144" s="17">
        <v>110439467</v>
      </c>
      <c r="I144" s="134"/>
      <c r="J144" s="64">
        <v>303</v>
      </c>
      <c r="K144" s="142"/>
      <c r="L144" s="38">
        <f t="shared" ref="L144:L149" si="14">(J144/J$14)</f>
        <v>2.4201277955271567E-2</v>
      </c>
      <c r="M144" s="43">
        <f t="shared" ref="M144:M149" si="15">(J144/J$144)</f>
        <v>1</v>
      </c>
      <c r="N144" s="38">
        <f t="shared" ref="N144:N149" si="16">(J144/D144)</f>
        <v>0.6558441558441559</v>
      </c>
      <c r="O144" s="44">
        <v>89219650</v>
      </c>
      <c r="P144" s="153"/>
      <c r="Q144" s="45">
        <f t="shared" ref="Q144:Q149" si="17">(O144/J144)</f>
        <v>294454.29042904289</v>
      </c>
      <c r="R144" s="100"/>
      <c r="S144" s="62">
        <v>22</v>
      </c>
      <c r="T144" s="62">
        <v>159</v>
      </c>
      <c r="U144" s="161"/>
      <c r="V144" s="38">
        <f>(T144/T$14)</f>
        <v>2.6606425702811246E-2</v>
      </c>
      <c r="W144" s="43">
        <f>(T144/T$144)</f>
        <v>1</v>
      </c>
      <c r="X144" s="38">
        <f>(T144/D144)</f>
        <v>0.34415584415584416</v>
      </c>
      <c r="Y144" s="40"/>
      <c r="Z144" s="36">
        <v>21219817</v>
      </c>
      <c r="AA144" s="75"/>
      <c r="AB144" s="266">
        <v>5</v>
      </c>
      <c r="AC144" s="9">
        <v>10</v>
      </c>
      <c r="AD144" s="17">
        <v>2270000</v>
      </c>
      <c r="AE144" s="9">
        <v>4</v>
      </c>
      <c r="AF144" s="9">
        <v>15</v>
      </c>
      <c r="AG144" s="17">
        <v>2544664</v>
      </c>
      <c r="AH144" s="9">
        <v>13</v>
      </c>
      <c r="AI144" s="9">
        <v>134</v>
      </c>
      <c r="AJ144" s="38">
        <f t="shared" ref="AJ144:AJ146" si="18">(AI144/T144)</f>
        <v>0.84276729559748431</v>
      </c>
      <c r="AK144" s="42">
        <v>16405153</v>
      </c>
    </row>
    <row r="145" spans="2:37" x14ac:dyDescent="0.25">
      <c r="B145" s="7" t="s">
        <v>135</v>
      </c>
      <c r="C145" s="68">
        <v>9</v>
      </c>
      <c r="D145" s="12">
        <v>78</v>
      </c>
      <c r="E145" s="149">
        <v>28</v>
      </c>
      <c r="F145" s="35">
        <f t="shared" si="12"/>
        <v>4.2171280276816613E-3</v>
      </c>
      <c r="G145" s="88">
        <f t="shared" si="13"/>
        <v>0.16883116883116883</v>
      </c>
      <c r="H145" s="16">
        <v>10222000</v>
      </c>
      <c r="I145" s="136">
        <v>36</v>
      </c>
      <c r="J145" s="82">
        <v>6</v>
      </c>
      <c r="K145" s="143">
        <v>51</v>
      </c>
      <c r="L145" s="57">
        <f t="shared" si="14"/>
        <v>4.7923322683706072E-4</v>
      </c>
      <c r="M145" s="46">
        <f t="shared" si="15"/>
        <v>1.9801980198019802E-2</v>
      </c>
      <c r="N145" s="35">
        <f t="shared" si="16"/>
        <v>7.6923076923076927E-2</v>
      </c>
      <c r="O145" s="18">
        <v>2422000</v>
      </c>
      <c r="P145" s="154">
        <v>48</v>
      </c>
      <c r="Q145" s="48">
        <f t="shared" si="17"/>
        <v>403666.66666666669</v>
      </c>
      <c r="R145" s="96">
        <v>6</v>
      </c>
      <c r="S145" s="71">
        <v>3</v>
      </c>
      <c r="T145" s="71">
        <v>72</v>
      </c>
      <c r="U145" s="154">
        <v>12</v>
      </c>
      <c r="V145" s="57">
        <f>(T145/T$14)</f>
        <v>1.2048192771084338E-2</v>
      </c>
      <c r="W145" s="46">
        <f>(T145/T$144)</f>
        <v>0.45283018867924529</v>
      </c>
      <c r="X145" s="35">
        <f>(T145/D145)</f>
        <v>0.92307692307692313</v>
      </c>
      <c r="Y145" s="98">
        <v>2</v>
      </c>
      <c r="Z145" s="72">
        <v>7800000</v>
      </c>
      <c r="AA145" s="76">
        <v>14</v>
      </c>
      <c r="AB145" s="267">
        <v>0</v>
      </c>
      <c r="AC145" s="12">
        <v>0</v>
      </c>
      <c r="AD145" s="16">
        <v>0</v>
      </c>
      <c r="AE145" s="12">
        <v>0</v>
      </c>
      <c r="AF145" s="12">
        <v>0</v>
      </c>
      <c r="AG145" s="16">
        <v>0</v>
      </c>
      <c r="AH145" s="12">
        <v>3</v>
      </c>
      <c r="AI145" s="12">
        <v>72</v>
      </c>
      <c r="AJ145" s="35">
        <f t="shared" si="18"/>
        <v>1</v>
      </c>
      <c r="AK145" s="65">
        <v>7800000</v>
      </c>
    </row>
    <row r="146" spans="2:37" x14ac:dyDescent="0.25">
      <c r="B146" s="7" t="s">
        <v>136</v>
      </c>
      <c r="C146" s="68">
        <v>64</v>
      </c>
      <c r="D146" s="12">
        <v>86</v>
      </c>
      <c r="E146" s="149">
        <v>24</v>
      </c>
      <c r="F146" s="35">
        <f t="shared" si="12"/>
        <v>4.6496539792387544E-3</v>
      </c>
      <c r="G146" s="88">
        <f t="shared" si="13"/>
        <v>0.18614718614718614</v>
      </c>
      <c r="H146" s="16">
        <v>25057483</v>
      </c>
      <c r="I146" s="136">
        <v>23</v>
      </c>
      <c r="J146" s="82">
        <v>56</v>
      </c>
      <c r="K146" s="143">
        <v>30</v>
      </c>
      <c r="L146" s="35">
        <f t="shared" si="14"/>
        <v>4.4728434504792336E-3</v>
      </c>
      <c r="M146" s="46">
        <f t="shared" si="15"/>
        <v>0.18481848184818481</v>
      </c>
      <c r="N146" s="35">
        <f t="shared" si="16"/>
        <v>0.65116279069767447</v>
      </c>
      <c r="O146" s="18">
        <v>19109983</v>
      </c>
      <c r="P146" s="154">
        <v>24</v>
      </c>
      <c r="Q146" s="48">
        <f t="shared" si="17"/>
        <v>341249.69642857142</v>
      </c>
      <c r="R146" s="96">
        <v>12</v>
      </c>
      <c r="S146" s="71">
        <v>8</v>
      </c>
      <c r="T146" s="71">
        <v>30</v>
      </c>
      <c r="U146" s="162">
        <v>16</v>
      </c>
      <c r="V146" s="35">
        <f>(T146/T$14)</f>
        <v>5.0200803212851405E-3</v>
      </c>
      <c r="W146" s="46">
        <f>(T146/T$144)</f>
        <v>0.18867924528301888</v>
      </c>
      <c r="X146" s="35">
        <f>(T146/D146)</f>
        <v>0.34883720930232559</v>
      </c>
      <c r="Y146" s="98">
        <v>14</v>
      </c>
      <c r="Z146" s="72">
        <v>5947500</v>
      </c>
      <c r="AA146" s="76">
        <v>16</v>
      </c>
      <c r="AB146" s="267">
        <v>4</v>
      </c>
      <c r="AC146" s="12">
        <v>8</v>
      </c>
      <c r="AD146" s="16">
        <v>2130000</v>
      </c>
      <c r="AE146" s="12">
        <v>2</v>
      </c>
      <c r="AF146" s="12">
        <v>7</v>
      </c>
      <c r="AG146" s="16">
        <v>1470000</v>
      </c>
      <c r="AH146" s="12">
        <v>2</v>
      </c>
      <c r="AI146" s="12">
        <v>15</v>
      </c>
      <c r="AJ146" s="35">
        <f t="shared" si="18"/>
        <v>0.5</v>
      </c>
      <c r="AK146" s="65">
        <v>2347500</v>
      </c>
    </row>
    <row r="147" spans="2:37" x14ac:dyDescent="0.25">
      <c r="B147" s="7" t="s">
        <v>137</v>
      </c>
      <c r="C147" s="68">
        <v>21</v>
      </c>
      <c r="D147" s="12">
        <v>21</v>
      </c>
      <c r="E147" s="149">
        <v>45</v>
      </c>
      <c r="F147" s="35">
        <f t="shared" si="12"/>
        <v>1.1353806228373703E-3</v>
      </c>
      <c r="G147" s="88">
        <f t="shared" si="13"/>
        <v>4.5454545454545456E-2</v>
      </c>
      <c r="H147" s="16">
        <v>2504000</v>
      </c>
      <c r="I147" s="136">
        <v>49</v>
      </c>
      <c r="J147" s="82">
        <v>21</v>
      </c>
      <c r="K147" s="143">
        <v>42</v>
      </c>
      <c r="L147" s="35">
        <f t="shared" si="14"/>
        <v>1.6773162939297125E-3</v>
      </c>
      <c r="M147" s="46">
        <f t="shared" si="15"/>
        <v>6.9306930693069313E-2</v>
      </c>
      <c r="N147" s="35">
        <f t="shared" si="16"/>
        <v>1</v>
      </c>
      <c r="O147" s="18">
        <v>2504000</v>
      </c>
      <c r="P147" s="154">
        <v>47</v>
      </c>
      <c r="Q147" s="48">
        <f t="shared" si="17"/>
        <v>119238.09523809524</v>
      </c>
      <c r="R147" s="96">
        <v>61</v>
      </c>
      <c r="S147" s="71">
        <v>0</v>
      </c>
      <c r="T147" s="71">
        <v>0</v>
      </c>
      <c r="U147" s="162"/>
      <c r="V147" s="35"/>
      <c r="W147" s="46"/>
      <c r="X147" s="35"/>
      <c r="Y147" s="98"/>
      <c r="Z147" s="72">
        <v>0</v>
      </c>
      <c r="AA147" s="76"/>
      <c r="AB147" s="267">
        <v>0</v>
      </c>
      <c r="AC147" s="12">
        <v>0</v>
      </c>
      <c r="AD147" s="16">
        <v>0</v>
      </c>
      <c r="AE147" s="12">
        <v>0</v>
      </c>
      <c r="AF147" s="12">
        <v>0</v>
      </c>
      <c r="AG147" s="16">
        <v>0</v>
      </c>
      <c r="AH147" s="12">
        <v>0</v>
      </c>
      <c r="AI147" s="12">
        <v>0</v>
      </c>
      <c r="AJ147" s="35"/>
      <c r="AK147" s="65">
        <v>0</v>
      </c>
    </row>
    <row r="148" spans="2:37" x14ac:dyDescent="0.25">
      <c r="B148" s="7" t="s">
        <v>138</v>
      </c>
      <c r="C148" s="68">
        <v>55</v>
      </c>
      <c r="D148" s="12">
        <v>56</v>
      </c>
      <c r="E148" s="149">
        <v>33</v>
      </c>
      <c r="F148" s="35">
        <f t="shared" si="12"/>
        <v>3.027681660899654E-3</v>
      </c>
      <c r="G148" s="88">
        <f t="shared" si="13"/>
        <v>0.12121212121212122</v>
      </c>
      <c r="H148" s="16">
        <v>6780000</v>
      </c>
      <c r="I148" s="136">
        <v>38</v>
      </c>
      <c r="J148" s="82">
        <v>54</v>
      </c>
      <c r="K148" s="143">
        <v>31</v>
      </c>
      <c r="L148" s="35">
        <f t="shared" si="14"/>
        <v>4.3130990415335465E-3</v>
      </c>
      <c r="M148" s="46">
        <f t="shared" si="15"/>
        <v>0.17821782178217821</v>
      </c>
      <c r="N148" s="35">
        <f t="shared" si="16"/>
        <v>0.9642857142857143</v>
      </c>
      <c r="O148" s="18">
        <v>6640000</v>
      </c>
      <c r="P148" s="154">
        <v>34</v>
      </c>
      <c r="Q148" s="48">
        <f t="shared" si="17"/>
        <v>122962.96296296296</v>
      </c>
      <c r="R148" s="96">
        <v>60</v>
      </c>
      <c r="S148" s="71">
        <v>1</v>
      </c>
      <c r="T148" s="71">
        <v>2</v>
      </c>
      <c r="U148" s="162">
        <v>21</v>
      </c>
      <c r="V148" s="57">
        <f>(T148/T$14)</f>
        <v>3.3467202141900936E-4</v>
      </c>
      <c r="W148" s="46">
        <f>(T148/T$144)</f>
        <v>1.2578616352201259E-2</v>
      </c>
      <c r="X148" s="35">
        <f>(T148/D148)</f>
        <v>3.5714285714285712E-2</v>
      </c>
      <c r="Y148" s="47">
        <v>22</v>
      </c>
      <c r="Z148" s="72">
        <v>140000</v>
      </c>
      <c r="AA148" s="76">
        <v>25</v>
      </c>
      <c r="AB148" s="267">
        <v>1</v>
      </c>
      <c r="AC148" s="12">
        <v>2</v>
      </c>
      <c r="AD148" s="16">
        <v>140000</v>
      </c>
      <c r="AE148" s="12">
        <v>0</v>
      </c>
      <c r="AF148" s="12">
        <v>0</v>
      </c>
      <c r="AG148" s="16">
        <v>0</v>
      </c>
      <c r="AH148" s="12">
        <v>0</v>
      </c>
      <c r="AI148" s="12">
        <v>0</v>
      </c>
      <c r="AJ148" s="35"/>
      <c r="AK148" s="65">
        <v>0</v>
      </c>
    </row>
    <row r="149" spans="2:37" x14ac:dyDescent="0.25">
      <c r="B149" s="7" t="s">
        <v>139</v>
      </c>
      <c r="C149" s="68">
        <v>176</v>
      </c>
      <c r="D149" s="12">
        <v>221</v>
      </c>
      <c r="E149" s="149">
        <v>16</v>
      </c>
      <c r="F149" s="35">
        <f t="shared" si="12"/>
        <v>1.1948529411764705E-2</v>
      </c>
      <c r="G149" s="88">
        <f t="shared" si="13"/>
        <v>0.47835497835497837</v>
      </c>
      <c r="H149" s="16">
        <v>65875984</v>
      </c>
      <c r="I149" s="136">
        <v>17</v>
      </c>
      <c r="J149" s="82">
        <v>166</v>
      </c>
      <c r="K149" s="143">
        <v>17</v>
      </c>
      <c r="L149" s="35">
        <f t="shared" si="14"/>
        <v>1.3258785942492014E-2</v>
      </c>
      <c r="M149" s="46">
        <f t="shared" si="15"/>
        <v>0.54785478547854782</v>
      </c>
      <c r="N149" s="35">
        <f t="shared" si="16"/>
        <v>0.75113122171945701</v>
      </c>
      <c r="O149" s="18">
        <v>58543667</v>
      </c>
      <c r="P149" s="154">
        <v>16</v>
      </c>
      <c r="Q149" s="48">
        <f t="shared" si="17"/>
        <v>352672.69277108432</v>
      </c>
      <c r="R149" s="96">
        <v>9</v>
      </c>
      <c r="S149" s="71">
        <v>10</v>
      </c>
      <c r="T149" s="71">
        <v>55</v>
      </c>
      <c r="U149" s="154">
        <v>13</v>
      </c>
      <c r="V149" s="35">
        <f>(T149/T$14)</f>
        <v>9.2034805890227576E-3</v>
      </c>
      <c r="W149" s="46">
        <f>(T149/T$144)</f>
        <v>0.34591194968553457</v>
      </c>
      <c r="X149" s="35">
        <f>(T149/D149)</f>
        <v>0.24886877828054299</v>
      </c>
      <c r="Y149" s="98">
        <v>15</v>
      </c>
      <c r="Z149" s="72">
        <v>7332317</v>
      </c>
      <c r="AA149" s="76">
        <v>15</v>
      </c>
      <c r="AB149" s="267">
        <v>0</v>
      </c>
      <c r="AC149" s="12">
        <v>0</v>
      </c>
      <c r="AD149" s="16">
        <v>0</v>
      </c>
      <c r="AE149" s="12">
        <v>2</v>
      </c>
      <c r="AF149" s="12">
        <v>8</v>
      </c>
      <c r="AG149" s="16">
        <v>1074664</v>
      </c>
      <c r="AH149" s="12">
        <v>8</v>
      </c>
      <c r="AI149" s="12">
        <v>47</v>
      </c>
      <c r="AJ149" s="35">
        <f>(AI149/T149)</f>
        <v>0.8545454545454545</v>
      </c>
      <c r="AK149" s="65">
        <v>6257653</v>
      </c>
    </row>
    <row r="150" spans="2:37" ht="15.75" thickBot="1" x14ac:dyDescent="0.3">
      <c r="B150" s="123"/>
      <c r="C150" s="124"/>
      <c r="D150" s="125"/>
      <c r="E150" s="151"/>
      <c r="F150" s="66"/>
      <c r="G150" s="66"/>
      <c r="H150" s="67"/>
      <c r="I150" s="137"/>
      <c r="J150" s="126"/>
      <c r="K150" s="145"/>
      <c r="L150" s="66"/>
      <c r="M150" s="66"/>
      <c r="N150" s="66"/>
      <c r="O150" s="67"/>
      <c r="P150" s="155"/>
      <c r="Q150" s="127"/>
      <c r="R150" s="159"/>
      <c r="S150" s="73"/>
      <c r="T150" s="14"/>
      <c r="U150" s="163"/>
      <c r="V150" s="14"/>
      <c r="W150" s="14"/>
      <c r="X150" s="66"/>
      <c r="Y150" s="74"/>
      <c r="Z150" s="67"/>
      <c r="AA150" s="265"/>
      <c r="AB150" s="268"/>
      <c r="AC150" s="14"/>
      <c r="AD150" s="67"/>
      <c r="AE150" s="14"/>
      <c r="AF150" s="14"/>
      <c r="AG150" s="67"/>
      <c r="AH150" s="14"/>
      <c r="AI150" s="14"/>
      <c r="AJ150" s="66"/>
      <c r="AK150" s="129"/>
    </row>
    <row r="151" spans="2:37" ht="15.75" thickTop="1" x14ac:dyDescent="0.25">
      <c r="B151" s="5"/>
      <c r="C151" s="130"/>
      <c r="D151" s="130"/>
      <c r="E151" s="80"/>
      <c r="F151" s="24"/>
      <c r="G151" s="24"/>
      <c r="H151" s="28"/>
      <c r="I151" s="79"/>
      <c r="J151" s="82"/>
      <c r="K151" s="146"/>
      <c r="L151" s="24"/>
      <c r="M151" s="24"/>
      <c r="N151" s="24"/>
      <c r="O151" s="19"/>
      <c r="P151" s="79"/>
      <c r="Q151" s="30"/>
      <c r="R151" s="76"/>
      <c r="S151" s="26"/>
      <c r="T151" s="22"/>
      <c r="U151" s="164"/>
      <c r="V151" s="22"/>
      <c r="W151" s="22"/>
      <c r="X151" s="24"/>
      <c r="Y151" s="31"/>
      <c r="Z151" s="19"/>
      <c r="AA151" s="26"/>
      <c r="AB151" s="3"/>
      <c r="AC151" s="22"/>
      <c r="AD151" s="18"/>
      <c r="AE151" s="22"/>
      <c r="AF151" s="22"/>
      <c r="AG151" s="18"/>
      <c r="AH151" s="22"/>
      <c r="AI151" s="22"/>
      <c r="AJ151" s="24"/>
      <c r="AK151" s="18"/>
    </row>
    <row r="152" spans="2:37" x14ac:dyDescent="0.25">
      <c r="B152" s="2" t="s">
        <v>140</v>
      </c>
      <c r="C152" s="130"/>
      <c r="D152" s="130"/>
      <c r="E152" s="80"/>
      <c r="F152" s="24"/>
      <c r="G152" s="24"/>
      <c r="H152" s="28"/>
      <c r="I152" s="79"/>
      <c r="J152" s="82"/>
      <c r="K152" s="146"/>
      <c r="L152" s="24"/>
      <c r="M152" s="24"/>
      <c r="N152" s="24"/>
      <c r="O152" s="19"/>
      <c r="P152" s="79"/>
      <c r="Q152" s="30"/>
      <c r="R152" s="76"/>
      <c r="S152" s="26"/>
      <c r="T152" s="22"/>
      <c r="U152" s="164"/>
      <c r="V152" s="22"/>
      <c r="W152" s="22"/>
      <c r="X152" s="24"/>
      <c r="Y152" s="31"/>
      <c r="Z152" s="18"/>
      <c r="AA152" s="5"/>
      <c r="AB152" s="22"/>
      <c r="AC152" s="22"/>
      <c r="AD152" s="18"/>
      <c r="AE152" s="22"/>
      <c r="AF152" s="22"/>
      <c r="AG152" s="18"/>
      <c r="AH152" s="22"/>
      <c r="AI152" s="22"/>
      <c r="AJ152" s="24"/>
      <c r="AK152" s="33"/>
    </row>
    <row r="153" spans="2:37" x14ac:dyDescent="0.25">
      <c r="B153" s="2" t="s">
        <v>142</v>
      </c>
      <c r="C153" s="130"/>
      <c r="D153" s="130"/>
      <c r="E153" s="80"/>
      <c r="F153" s="24"/>
      <c r="G153" s="24"/>
      <c r="H153" s="28"/>
      <c r="I153" s="79"/>
      <c r="J153" s="82"/>
      <c r="K153" s="146"/>
      <c r="L153" s="24"/>
      <c r="M153" s="24"/>
      <c r="N153" s="24"/>
      <c r="O153" s="19"/>
      <c r="P153" s="79"/>
      <c r="Q153" s="30"/>
      <c r="R153" s="76"/>
      <c r="S153" s="26"/>
      <c r="T153" s="22"/>
      <c r="U153" s="164"/>
      <c r="V153" s="22"/>
      <c r="W153" s="22"/>
      <c r="X153" s="24"/>
      <c r="Y153" s="31"/>
      <c r="Z153" s="18"/>
      <c r="AA153" s="5"/>
      <c r="AB153" s="22"/>
      <c r="AC153" s="22"/>
      <c r="AD153" s="18"/>
      <c r="AE153" s="22"/>
      <c r="AF153" s="22"/>
      <c r="AG153" s="18"/>
      <c r="AH153" s="22"/>
      <c r="AI153" s="22"/>
      <c r="AJ153" s="24"/>
      <c r="AK153" s="18"/>
    </row>
    <row r="154" spans="2:37" x14ac:dyDescent="0.25">
      <c r="B154" s="22"/>
      <c r="C154" s="130"/>
      <c r="D154" s="130"/>
      <c r="E154" s="80"/>
      <c r="F154" s="24"/>
      <c r="G154" s="24"/>
      <c r="H154" s="28"/>
      <c r="I154" s="79"/>
      <c r="J154" s="82"/>
      <c r="K154" s="146"/>
      <c r="L154" s="24"/>
      <c r="M154" s="24"/>
      <c r="N154" s="24"/>
      <c r="O154" s="19"/>
      <c r="P154" s="79"/>
      <c r="Q154" s="30"/>
      <c r="R154" s="76"/>
      <c r="S154" s="26"/>
      <c r="T154" s="22"/>
      <c r="U154" s="164"/>
      <c r="V154" s="22"/>
      <c r="W154" s="22"/>
      <c r="X154" s="24"/>
      <c r="Y154" s="31"/>
      <c r="Z154" s="18"/>
      <c r="AA154" s="22"/>
      <c r="AB154" s="22"/>
      <c r="AC154" s="22"/>
      <c r="AD154" s="18"/>
      <c r="AE154" s="22"/>
      <c r="AF154" s="22"/>
      <c r="AG154" s="18"/>
      <c r="AH154" s="22"/>
      <c r="AI154" s="22"/>
      <c r="AJ154" s="24"/>
      <c r="AK154" s="18"/>
    </row>
    <row r="155" spans="2:37" x14ac:dyDescent="0.25">
      <c r="B155" s="22"/>
      <c r="C155" s="3"/>
      <c r="D155" s="4"/>
      <c r="E155" s="80"/>
      <c r="F155" s="24"/>
      <c r="G155" s="24"/>
      <c r="H155" s="28"/>
      <c r="I155" s="79"/>
      <c r="J155" s="82"/>
      <c r="K155" s="146"/>
      <c r="L155" s="24"/>
      <c r="M155" s="24"/>
      <c r="N155" s="24"/>
      <c r="O155" s="19"/>
      <c r="P155" s="79"/>
      <c r="Q155" s="30"/>
      <c r="R155" s="76"/>
      <c r="S155" s="26"/>
      <c r="T155" s="22"/>
      <c r="U155" s="164"/>
      <c r="V155" s="22"/>
      <c r="W155" s="22"/>
      <c r="X155" s="24"/>
      <c r="Y155" s="31"/>
      <c r="Z155" s="18"/>
      <c r="AA155" s="22"/>
      <c r="AB155" s="22"/>
      <c r="AC155" s="22"/>
      <c r="AD155" s="18"/>
      <c r="AE155" s="22"/>
      <c r="AF155" s="22"/>
      <c r="AG155" s="18"/>
      <c r="AH155" s="22"/>
      <c r="AI155" s="22"/>
      <c r="AJ155" s="24"/>
      <c r="AK155" s="18"/>
    </row>
    <row r="156" spans="2:37" x14ac:dyDescent="0.25">
      <c r="B156" s="22"/>
      <c r="C156" s="22"/>
      <c r="D156" s="22"/>
      <c r="E156" s="80"/>
      <c r="F156" s="20"/>
      <c r="G156" s="20"/>
      <c r="H156" s="18"/>
      <c r="I156" s="79"/>
      <c r="J156" s="82"/>
      <c r="K156" s="52"/>
      <c r="L156" s="20"/>
      <c r="M156" s="20"/>
      <c r="N156" s="20"/>
      <c r="O156" s="18"/>
      <c r="P156" s="52"/>
      <c r="Q156" s="18"/>
      <c r="R156" s="52"/>
      <c r="S156" s="22"/>
      <c r="T156" s="22"/>
      <c r="U156" s="164"/>
      <c r="V156" s="22"/>
      <c r="W156" s="22"/>
      <c r="X156" s="20"/>
      <c r="Y156" s="31"/>
      <c r="Z156" s="18"/>
      <c r="AA156" s="22"/>
      <c r="AB156" s="22"/>
      <c r="AC156" s="22"/>
      <c r="AD156" s="18"/>
      <c r="AE156" s="22"/>
      <c r="AF156" s="22"/>
      <c r="AG156" s="18"/>
      <c r="AH156" s="22"/>
      <c r="AI156" s="22"/>
      <c r="AJ156" s="20"/>
      <c r="AK156" s="18"/>
    </row>
    <row r="157" spans="2:37" x14ac:dyDescent="0.25">
      <c r="B157" s="22"/>
      <c r="C157" s="22"/>
      <c r="D157" s="22"/>
      <c r="E157" s="80"/>
      <c r="F157" s="20"/>
      <c r="G157" s="20"/>
      <c r="H157" s="18"/>
      <c r="I157" s="79"/>
      <c r="J157" s="82"/>
      <c r="K157" s="52"/>
      <c r="L157" s="20"/>
      <c r="M157" s="20"/>
      <c r="N157" s="20"/>
      <c r="O157" s="18"/>
      <c r="P157" s="52"/>
      <c r="Q157" s="18"/>
      <c r="R157" s="52"/>
      <c r="S157" s="22"/>
      <c r="T157" s="22"/>
      <c r="U157" s="164"/>
      <c r="V157" s="22"/>
      <c r="W157" s="22"/>
      <c r="X157" s="20"/>
      <c r="Y157" s="31"/>
      <c r="Z157" s="18"/>
      <c r="AA157" s="22"/>
      <c r="AB157" s="22"/>
      <c r="AC157" s="22"/>
      <c r="AD157" s="18"/>
      <c r="AE157" s="22"/>
      <c r="AF157" s="22"/>
      <c r="AG157" s="18"/>
      <c r="AH157" s="22"/>
      <c r="AI157" s="22"/>
      <c r="AJ157" s="20"/>
      <c r="AK157" s="18"/>
    </row>
    <row r="158" spans="2:37" x14ac:dyDescent="0.25">
      <c r="B158" s="22"/>
      <c r="C158" s="22"/>
      <c r="D158" s="22"/>
      <c r="E158" s="80"/>
      <c r="F158" s="20"/>
      <c r="G158" s="20"/>
      <c r="H158" s="18"/>
      <c r="I158" s="79"/>
      <c r="J158" s="82"/>
      <c r="K158" s="52"/>
      <c r="L158" s="20"/>
      <c r="M158" s="20"/>
      <c r="N158" s="20"/>
      <c r="O158" s="18"/>
      <c r="P158" s="52"/>
      <c r="Q158" s="18"/>
      <c r="R158" s="52"/>
      <c r="S158" s="22"/>
      <c r="T158" s="22"/>
      <c r="U158" s="164"/>
      <c r="V158" s="22"/>
      <c r="W158" s="22"/>
      <c r="X158" s="20"/>
      <c r="Y158" s="31"/>
      <c r="Z158" s="18"/>
      <c r="AA158" s="22"/>
      <c r="AB158" s="22"/>
      <c r="AC158" s="22"/>
      <c r="AD158" s="18"/>
      <c r="AE158" s="22"/>
      <c r="AF158" s="22"/>
      <c r="AG158" s="18"/>
      <c r="AH158" s="22"/>
      <c r="AI158" s="22"/>
      <c r="AJ158" s="20"/>
      <c r="AK158" s="18"/>
    </row>
    <row r="159" spans="2:37" x14ac:dyDescent="0.25">
      <c r="B159" s="22"/>
      <c r="C159" s="22"/>
      <c r="D159" s="22"/>
      <c r="E159" s="80"/>
      <c r="F159" s="20"/>
      <c r="G159" s="20"/>
      <c r="H159" s="18"/>
      <c r="I159" s="79"/>
      <c r="J159" s="82"/>
      <c r="K159" s="52"/>
      <c r="L159" s="20"/>
      <c r="M159" s="20"/>
      <c r="N159" s="20"/>
      <c r="O159" s="18"/>
      <c r="P159" s="52"/>
      <c r="Q159" s="18"/>
      <c r="R159" s="52"/>
      <c r="S159" s="22"/>
      <c r="T159" s="22"/>
      <c r="U159" s="164"/>
      <c r="V159" s="22"/>
      <c r="W159" s="22"/>
      <c r="X159" s="20"/>
      <c r="Y159" s="31"/>
      <c r="Z159" s="18"/>
      <c r="AA159" s="22"/>
      <c r="AB159" s="22"/>
      <c r="AC159" s="22"/>
      <c r="AD159" s="18"/>
      <c r="AE159" s="22"/>
      <c r="AF159" s="22"/>
      <c r="AG159" s="18"/>
      <c r="AH159" s="22"/>
      <c r="AI159" s="22"/>
      <c r="AJ159" s="20"/>
      <c r="AK159" s="18"/>
    </row>
    <row r="160" spans="2:37" x14ac:dyDescent="0.25">
      <c r="B160" s="22"/>
      <c r="C160" s="22"/>
      <c r="D160" s="22"/>
      <c r="E160" s="80"/>
      <c r="F160" s="20"/>
      <c r="G160" s="20"/>
      <c r="H160" s="18"/>
      <c r="I160" s="79"/>
      <c r="J160" s="82"/>
      <c r="K160" s="52"/>
      <c r="L160" s="20"/>
      <c r="M160" s="20"/>
      <c r="N160" s="20"/>
      <c r="O160" s="18"/>
      <c r="P160" s="52"/>
      <c r="Q160" s="18"/>
      <c r="R160" s="52"/>
      <c r="S160" s="22"/>
      <c r="T160" s="22"/>
      <c r="U160" s="164"/>
      <c r="V160" s="22"/>
      <c r="W160" s="22"/>
      <c r="X160" s="20"/>
      <c r="Y160" s="31"/>
      <c r="Z160" s="18"/>
      <c r="AA160" s="22"/>
      <c r="AB160" s="22"/>
      <c r="AC160" s="22"/>
      <c r="AD160" s="18"/>
      <c r="AE160" s="22"/>
      <c r="AF160" s="22"/>
      <c r="AG160" s="18"/>
      <c r="AH160" s="22"/>
      <c r="AI160" s="22"/>
      <c r="AJ160" s="20"/>
      <c r="AK160" s="18"/>
    </row>
    <row r="161" spans="2:37" x14ac:dyDescent="0.25">
      <c r="B161" s="22"/>
      <c r="C161" s="22"/>
      <c r="D161" s="22"/>
      <c r="E161" s="80"/>
      <c r="F161" s="20"/>
      <c r="G161" s="20"/>
      <c r="H161" s="18"/>
      <c r="I161" s="79"/>
      <c r="J161" s="82"/>
      <c r="K161" s="52"/>
      <c r="L161" s="20"/>
      <c r="M161" s="20"/>
      <c r="N161" s="20"/>
      <c r="O161" s="18"/>
      <c r="P161" s="52"/>
      <c r="Q161" s="18"/>
      <c r="R161" s="52"/>
      <c r="S161" s="22"/>
      <c r="T161" s="22"/>
      <c r="U161" s="164"/>
      <c r="V161" s="22"/>
      <c r="W161" s="22"/>
      <c r="X161" s="20"/>
      <c r="Y161" s="31"/>
      <c r="Z161" s="18"/>
      <c r="AA161" s="22"/>
      <c r="AB161" s="22"/>
      <c r="AC161" s="22"/>
      <c r="AD161" s="18"/>
      <c r="AE161" s="22"/>
      <c r="AF161" s="22"/>
      <c r="AG161" s="18"/>
      <c r="AH161" s="22"/>
      <c r="AI161" s="22"/>
      <c r="AJ161" s="20"/>
      <c r="AK161" s="18"/>
    </row>
    <row r="162" spans="2:37" x14ac:dyDescent="0.25">
      <c r="B162" s="22"/>
      <c r="C162" s="22"/>
      <c r="D162" s="22"/>
      <c r="E162" s="80"/>
      <c r="F162" s="20"/>
      <c r="G162" s="20"/>
      <c r="H162" s="18"/>
      <c r="I162" s="79"/>
      <c r="J162" s="82"/>
      <c r="K162" s="52"/>
      <c r="L162" s="20"/>
      <c r="M162" s="20"/>
      <c r="N162" s="20"/>
      <c r="O162" s="18"/>
      <c r="P162" s="52"/>
      <c r="Q162" s="18"/>
      <c r="R162" s="52"/>
      <c r="S162" s="22"/>
      <c r="T162" s="22"/>
      <c r="U162" s="164"/>
      <c r="V162" s="22"/>
      <c r="W162" s="22"/>
      <c r="X162" s="20"/>
      <c r="Y162" s="31"/>
      <c r="Z162" s="18"/>
      <c r="AA162" s="22"/>
      <c r="AB162" s="22"/>
      <c r="AC162" s="22"/>
      <c r="AD162" s="18"/>
      <c r="AE162" s="22"/>
      <c r="AF162" s="22"/>
      <c r="AG162" s="18"/>
      <c r="AH162" s="22"/>
      <c r="AI162" s="22"/>
      <c r="AJ162" s="20"/>
      <c r="AK162" s="18"/>
    </row>
    <row r="163" spans="2:37" x14ac:dyDescent="0.25">
      <c r="B163" s="22"/>
      <c r="C163" s="22"/>
      <c r="D163" s="22"/>
      <c r="E163" s="80"/>
      <c r="F163" s="20"/>
      <c r="G163" s="20"/>
      <c r="H163" s="18"/>
      <c r="I163" s="79"/>
      <c r="J163" s="82"/>
      <c r="K163" s="52"/>
      <c r="L163" s="20"/>
      <c r="M163" s="20"/>
      <c r="N163" s="20"/>
      <c r="O163" s="18"/>
      <c r="P163" s="52"/>
      <c r="Q163" s="18"/>
      <c r="R163" s="52"/>
      <c r="S163" s="22"/>
      <c r="T163" s="22"/>
      <c r="U163" s="164"/>
      <c r="V163" s="22"/>
      <c r="W163" s="22"/>
      <c r="X163" s="20"/>
      <c r="Y163" s="31"/>
      <c r="Z163" s="18"/>
      <c r="AA163" s="22"/>
      <c r="AB163" s="22"/>
      <c r="AC163" s="22"/>
      <c r="AD163" s="18"/>
      <c r="AE163" s="22"/>
      <c r="AF163" s="22"/>
      <c r="AG163" s="18"/>
      <c r="AH163" s="22"/>
      <c r="AI163" s="22"/>
      <c r="AJ163" s="20"/>
      <c r="AK163" s="18"/>
    </row>
    <row r="164" spans="2:37" x14ac:dyDescent="0.25">
      <c r="B164" s="22"/>
      <c r="C164" s="22"/>
      <c r="D164" s="22"/>
      <c r="E164" s="80"/>
      <c r="F164" s="20"/>
      <c r="G164" s="20"/>
      <c r="H164" s="18"/>
      <c r="I164" s="79"/>
      <c r="J164" s="82"/>
      <c r="K164" s="52"/>
      <c r="L164" s="20"/>
      <c r="M164" s="20"/>
      <c r="N164" s="20"/>
      <c r="O164" s="18"/>
      <c r="P164" s="52"/>
      <c r="Q164" s="18"/>
      <c r="R164" s="52"/>
      <c r="S164" s="22"/>
      <c r="T164" s="22"/>
      <c r="U164" s="164"/>
      <c r="V164" s="22"/>
      <c r="W164" s="22"/>
      <c r="X164" s="20"/>
      <c r="Y164" s="31"/>
      <c r="Z164" s="18"/>
      <c r="AA164" s="22"/>
      <c r="AB164" s="22"/>
      <c r="AC164" s="22"/>
      <c r="AD164" s="18"/>
      <c r="AE164" s="22"/>
      <c r="AF164" s="22"/>
      <c r="AG164" s="18"/>
      <c r="AH164" s="22"/>
      <c r="AI164" s="22"/>
      <c r="AJ164" s="20"/>
      <c r="AK164" s="18"/>
    </row>
    <row r="165" spans="2:37" x14ac:dyDescent="0.25">
      <c r="B165" s="22"/>
      <c r="C165" s="22"/>
      <c r="D165" s="22"/>
      <c r="E165" s="80"/>
      <c r="F165" s="20"/>
      <c r="G165" s="20"/>
      <c r="H165" s="18"/>
      <c r="I165" s="79"/>
      <c r="J165" s="82"/>
      <c r="K165" s="52"/>
      <c r="L165" s="20"/>
      <c r="M165" s="20"/>
      <c r="N165" s="20"/>
      <c r="O165" s="18"/>
      <c r="P165" s="52"/>
      <c r="Q165" s="18"/>
      <c r="R165" s="52"/>
      <c r="S165" s="22"/>
      <c r="T165" s="22"/>
      <c r="U165" s="164"/>
      <c r="V165" s="22"/>
      <c r="W165" s="22"/>
      <c r="X165" s="20"/>
      <c r="Y165" s="31"/>
      <c r="Z165" s="18"/>
      <c r="AA165" s="22"/>
      <c r="AB165" s="22"/>
      <c r="AC165" s="22"/>
      <c r="AD165" s="18"/>
      <c r="AE165" s="22"/>
      <c r="AF165" s="22"/>
      <c r="AG165" s="18"/>
      <c r="AH165" s="22"/>
      <c r="AI165" s="22"/>
      <c r="AJ165" s="20"/>
      <c r="AK165" s="18"/>
    </row>
    <row r="166" spans="2:37" x14ac:dyDescent="0.25">
      <c r="B166" s="22"/>
      <c r="C166" s="22"/>
      <c r="D166" s="22"/>
      <c r="E166" s="80"/>
      <c r="F166" s="20"/>
      <c r="G166" s="20"/>
      <c r="H166" s="18"/>
      <c r="I166" s="79"/>
      <c r="J166" s="82"/>
      <c r="K166" s="52"/>
      <c r="L166" s="20"/>
      <c r="M166" s="20"/>
      <c r="N166" s="20"/>
      <c r="O166" s="18"/>
      <c r="P166" s="52"/>
      <c r="Q166" s="18"/>
      <c r="R166" s="52"/>
      <c r="S166" s="22"/>
      <c r="T166" s="22"/>
      <c r="U166" s="164"/>
      <c r="V166" s="22"/>
      <c r="W166" s="22"/>
      <c r="X166" s="20"/>
      <c r="Y166" s="31"/>
      <c r="Z166" s="18"/>
      <c r="AA166" s="22"/>
      <c r="AB166" s="22"/>
      <c r="AC166" s="22"/>
      <c r="AD166" s="18"/>
      <c r="AE166" s="22"/>
      <c r="AF166" s="22"/>
      <c r="AG166" s="18"/>
      <c r="AH166" s="22"/>
      <c r="AI166" s="22"/>
      <c r="AJ166" s="20"/>
      <c r="AK166" s="18"/>
    </row>
    <row r="167" spans="2:37" x14ac:dyDescent="0.25">
      <c r="B167" s="22"/>
      <c r="C167" s="22"/>
      <c r="D167" s="22"/>
      <c r="E167" s="80"/>
      <c r="F167" s="20"/>
      <c r="G167" s="20"/>
      <c r="H167" s="18"/>
      <c r="I167" s="79"/>
      <c r="J167" s="82"/>
      <c r="K167" s="52"/>
      <c r="L167" s="20"/>
      <c r="M167" s="20"/>
      <c r="N167" s="20"/>
      <c r="O167" s="18"/>
      <c r="P167" s="52"/>
      <c r="Q167" s="18"/>
      <c r="R167" s="52"/>
      <c r="S167" s="22"/>
      <c r="T167" s="22"/>
      <c r="U167" s="164"/>
      <c r="V167" s="22"/>
      <c r="W167" s="22"/>
      <c r="X167" s="20"/>
      <c r="Y167" s="31"/>
      <c r="Z167" s="18"/>
      <c r="AA167" s="22"/>
      <c r="AB167" s="22"/>
      <c r="AC167" s="22"/>
      <c r="AD167" s="18"/>
      <c r="AE167" s="22"/>
      <c r="AF167" s="22"/>
      <c r="AG167" s="18"/>
      <c r="AH167" s="22"/>
      <c r="AI167" s="22"/>
      <c r="AJ167" s="20"/>
      <c r="AK167" s="18"/>
    </row>
    <row r="168" spans="2:37" x14ac:dyDescent="0.25">
      <c r="B168" s="22"/>
      <c r="C168" s="22"/>
      <c r="D168" s="22"/>
      <c r="E168" s="80"/>
      <c r="F168" s="20"/>
      <c r="G168" s="20"/>
      <c r="H168" s="18"/>
      <c r="I168" s="79"/>
      <c r="J168" s="82"/>
      <c r="K168" s="52"/>
      <c r="L168" s="20"/>
      <c r="M168" s="20"/>
      <c r="N168" s="20"/>
      <c r="O168" s="18"/>
      <c r="P168" s="52"/>
      <c r="Q168" s="18"/>
      <c r="R168" s="52"/>
      <c r="S168" s="22"/>
      <c r="T168" s="22"/>
      <c r="U168" s="164"/>
      <c r="V168" s="22"/>
      <c r="W168" s="22"/>
      <c r="X168" s="20"/>
      <c r="Y168" s="31"/>
      <c r="Z168" s="18"/>
      <c r="AA168" s="22"/>
      <c r="AB168" s="22"/>
      <c r="AC168" s="22"/>
      <c r="AD168" s="18"/>
      <c r="AE168" s="22"/>
      <c r="AF168" s="22"/>
      <c r="AG168" s="18"/>
      <c r="AH168" s="22"/>
      <c r="AI168" s="22"/>
      <c r="AJ168" s="20"/>
      <c r="AK168" s="18"/>
    </row>
    <row r="169" spans="2:37" x14ac:dyDescent="0.25">
      <c r="B169" s="22"/>
      <c r="C169" s="22"/>
      <c r="D169" s="22"/>
      <c r="E169" s="80"/>
      <c r="F169" s="20"/>
      <c r="G169" s="20"/>
      <c r="H169" s="18"/>
      <c r="I169" s="79"/>
      <c r="J169" s="82"/>
      <c r="K169" s="52"/>
      <c r="L169" s="20"/>
      <c r="M169" s="20"/>
      <c r="N169" s="20"/>
      <c r="O169" s="18"/>
      <c r="P169" s="52"/>
      <c r="Q169" s="18"/>
      <c r="R169" s="52"/>
      <c r="S169" s="22"/>
      <c r="T169" s="22"/>
      <c r="U169" s="164"/>
      <c r="V169" s="22"/>
      <c r="W169" s="22"/>
      <c r="X169" s="20"/>
      <c r="Y169" s="31"/>
      <c r="Z169" s="18"/>
      <c r="AA169" s="22"/>
      <c r="AB169" s="22"/>
      <c r="AC169" s="22"/>
      <c r="AD169" s="18"/>
      <c r="AE169" s="22"/>
      <c r="AF169" s="22"/>
      <c r="AG169" s="18"/>
      <c r="AH169" s="22"/>
      <c r="AI169" s="22"/>
      <c r="AJ169" s="20"/>
      <c r="AK169" s="18"/>
    </row>
  </sheetData>
  <mergeCells count="47">
    <mergeCell ref="AJ11:AJ12"/>
    <mergeCell ref="AK11:AK12"/>
    <mergeCell ref="S6:AK6"/>
    <mergeCell ref="S7:AA8"/>
    <mergeCell ref="AB7:AK8"/>
    <mergeCell ref="AH9:AK10"/>
    <mergeCell ref="W11:W12"/>
    <mergeCell ref="AB11:AB12"/>
    <mergeCell ref="AC11:AC12"/>
    <mergeCell ref="AD11:AD12"/>
    <mergeCell ref="X9:X12"/>
    <mergeCell ref="Y9:Y12"/>
    <mergeCell ref="Z9:Z12"/>
    <mergeCell ref="AA9:AA12"/>
    <mergeCell ref="AG11:AG12"/>
    <mergeCell ref="L9:M10"/>
    <mergeCell ref="N9:N12"/>
    <mergeCell ref="O9:O12"/>
    <mergeCell ref="AH11:AH12"/>
    <mergeCell ref="AI11:AI12"/>
    <mergeCell ref="V11:V12"/>
    <mergeCell ref="Q9:Q12"/>
    <mergeCell ref="R9:R12"/>
    <mergeCell ref="S9:S12"/>
    <mergeCell ref="T9:T12"/>
    <mergeCell ref="U9:U12"/>
    <mergeCell ref="V9:W10"/>
    <mergeCell ref="AB9:AD10"/>
    <mergeCell ref="AE9:AG10"/>
    <mergeCell ref="AE11:AE12"/>
    <mergeCell ref="AF11:AF12"/>
    <mergeCell ref="P9:P12"/>
    <mergeCell ref="B6:B12"/>
    <mergeCell ref="C6:I8"/>
    <mergeCell ref="J6:R8"/>
    <mergeCell ref="C9:C12"/>
    <mergeCell ref="D9:D12"/>
    <mergeCell ref="E9:E12"/>
    <mergeCell ref="F9:G10"/>
    <mergeCell ref="H9:H12"/>
    <mergeCell ref="I9:I12"/>
    <mergeCell ref="F11:F12"/>
    <mergeCell ref="G11:G12"/>
    <mergeCell ref="L11:L12"/>
    <mergeCell ref="M11:M12"/>
    <mergeCell ref="J9:J12"/>
    <mergeCell ref="K9:K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012-F8FF-486D-86D8-84D96EC665E8}">
  <dimension ref="B2:O67"/>
  <sheetViews>
    <sheetView tabSelected="1"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9.85546875" bestFit="1" customWidth="1"/>
  </cols>
  <sheetData>
    <row r="2" spans="2:15" ht="18" x14ac:dyDescent="0.25">
      <c r="B2" s="572" t="s">
        <v>347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572" t="s">
        <v>348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587"/>
      <c r="C8" s="588"/>
      <c r="D8" s="589"/>
      <c r="E8" s="589"/>
      <c r="F8" s="590"/>
      <c r="G8" s="591"/>
      <c r="H8" s="591"/>
      <c r="I8" s="591"/>
      <c r="J8" s="591"/>
      <c r="K8" s="591"/>
      <c r="L8" s="591"/>
      <c r="M8" s="591"/>
      <c r="N8" s="591"/>
      <c r="O8" s="592"/>
    </row>
    <row r="9" spans="2:15" x14ac:dyDescent="0.25">
      <c r="B9" s="593"/>
      <c r="C9" s="594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581" t="s">
        <v>29</v>
      </c>
      <c r="C10" s="599">
        <v>242171</v>
      </c>
      <c r="D10" s="600">
        <v>96165</v>
      </c>
      <c r="E10" s="600">
        <v>146006</v>
      </c>
      <c r="F10" s="601">
        <v>11123</v>
      </c>
      <c r="G10" s="602">
        <v>13018</v>
      </c>
      <c r="H10" s="602">
        <v>18582</v>
      </c>
      <c r="I10" s="602">
        <v>23262</v>
      </c>
      <c r="J10" s="602">
        <v>30180</v>
      </c>
      <c r="K10" s="602">
        <v>27382</v>
      </c>
      <c r="L10" s="602">
        <v>29914</v>
      </c>
      <c r="M10" s="602">
        <v>29293</v>
      </c>
      <c r="N10" s="602">
        <v>29059</v>
      </c>
      <c r="O10" s="603">
        <v>30358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212930</v>
      </c>
      <c r="D12" s="600">
        <v>82439</v>
      </c>
      <c r="E12" s="600">
        <v>130491</v>
      </c>
      <c r="F12" s="601">
        <v>9916</v>
      </c>
      <c r="G12" s="602">
        <v>10720</v>
      </c>
      <c r="H12" s="602">
        <v>16495</v>
      </c>
      <c r="I12" s="602">
        <v>19754</v>
      </c>
      <c r="J12" s="602">
        <v>25554</v>
      </c>
      <c r="K12" s="602">
        <v>23292</v>
      </c>
      <c r="L12" s="602">
        <v>26139</v>
      </c>
      <c r="M12" s="602">
        <v>26311</v>
      </c>
      <c r="N12" s="602">
        <v>26674</v>
      </c>
      <c r="O12" s="603">
        <v>28075</v>
      </c>
    </row>
    <row r="13" spans="2:15" x14ac:dyDescent="0.25">
      <c r="B13" s="604" t="s">
        <v>228</v>
      </c>
      <c r="C13" s="605">
        <v>103336</v>
      </c>
      <c r="D13" s="606">
        <v>39359</v>
      </c>
      <c r="E13" s="606">
        <v>63977</v>
      </c>
      <c r="F13" s="607">
        <v>4317</v>
      </c>
      <c r="G13" s="608">
        <v>5284</v>
      </c>
      <c r="H13" s="608">
        <v>8616</v>
      </c>
      <c r="I13" s="608">
        <v>9695</v>
      </c>
      <c r="J13" s="608">
        <v>11447</v>
      </c>
      <c r="K13" s="608">
        <v>10236</v>
      </c>
      <c r="L13" s="608">
        <v>12966</v>
      </c>
      <c r="M13" s="608">
        <v>12641</v>
      </c>
      <c r="N13" s="608">
        <v>13943</v>
      </c>
      <c r="O13" s="609">
        <v>14191</v>
      </c>
    </row>
    <row r="14" spans="2:15" x14ac:dyDescent="0.25">
      <c r="B14" s="604" t="s">
        <v>229</v>
      </c>
      <c r="C14" s="605">
        <v>91934</v>
      </c>
      <c r="D14" s="606">
        <v>35584</v>
      </c>
      <c r="E14" s="606">
        <v>56350</v>
      </c>
      <c r="F14" s="607">
        <v>5096</v>
      </c>
      <c r="G14" s="608">
        <v>4690</v>
      </c>
      <c r="H14" s="608">
        <v>6804</v>
      </c>
      <c r="I14" s="608">
        <v>7949</v>
      </c>
      <c r="J14" s="608">
        <v>11045</v>
      </c>
      <c r="K14" s="608">
        <v>10568</v>
      </c>
      <c r="L14" s="608">
        <v>10893</v>
      </c>
      <c r="M14" s="608">
        <v>11491</v>
      </c>
      <c r="N14" s="608">
        <v>10794</v>
      </c>
      <c r="O14" s="609">
        <v>12604</v>
      </c>
    </row>
    <row r="15" spans="2:15" x14ac:dyDescent="0.25">
      <c r="B15" s="604" t="s">
        <v>342</v>
      </c>
      <c r="C15" s="605">
        <v>17660</v>
      </c>
      <c r="D15" s="606">
        <v>7496</v>
      </c>
      <c r="E15" s="606">
        <v>10164</v>
      </c>
      <c r="F15" s="607">
        <v>503</v>
      </c>
      <c r="G15" s="608">
        <v>746</v>
      </c>
      <c r="H15" s="608">
        <v>1075</v>
      </c>
      <c r="I15" s="608">
        <v>2110</v>
      </c>
      <c r="J15" s="608">
        <v>3062</v>
      </c>
      <c r="K15" s="608">
        <v>2488</v>
      </c>
      <c r="L15" s="608">
        <v>2280</v>
      </c>
      <c r="M15" s="608">
        <v>2179</v>
      </c>
      <c r="N15" s="608">
        <v>1937</v>
      </c>
      <c r="O15" s="609">
        <v>1280</v>
      </c>
    </row>
    <row r="16" spans="2:15" x14ac:dyDescent="0.25">
      <c r="B16" s="610" t="s">
        <v>231</v>
      </c>
      <c r="C16" s="599">
        <v>29241</v>
      </c>
      <c r="D16" s="600">
        <v>13726</v>
      </c>
      <c r="E16" s="600">
        <v>15515</v>
      </c>
      <c r="F16" s="601">
        <v>1207</v>
      </c>
      <c r="G16" s="602">
        <v>2298</v>
      </c>
      <c r="H16" s="602">
        <v>2087</v>
      </c>
      <c r="I16" s="602">
        <v>3508</v>
      </c>
      <c r="J16" s="602">
        <v>4626</v>
      </c>
      <c r="K16" s="602">
        <v>4090</v>
      </c>
      <c r="L16" s="602">
        <v>3775</v>
      </c>
      <c r="M16" s="602">
        <v>2982</v>
      </c>
      <c r="N16" s="602">
        <v>2385</v>
      </c>
      <c r="O16" s="603">
        <v>2283</v>
      </c>
    </row>
    <row r="17" spans="2:15" x14ac:dyDescent="0.25">
      <c r="B17" s="604" t="s">
        <v>232</v>
      </c>
      <c r="C17" s="605">
        <v>5825</v>
      </c>
      <c r="D17" s="606">
        <v>3645</v>
      </c>
      <c r="E17" s="606">
        <v>2180</v>
      </c>
      <c r="F17" s="607">
        <v>341</v>
      </c>
      <c r="G17" s="608">
        <v>1080</v>
      </c>
      <c r="H17" s="608">
        <v>319</v>
      </c>
      <c r="I17" s="608">
        <v>649</v>
      </c>
      <c r="J17" s="608">
        <v>1256</v>
      </c>
      <c r="K17" s="608">
        <v>740</v>
      </c>
      <c r="L17" s="608">
        <v>695</v>
      </c>
      <c r="M17" s="608">
        <v>293</v>
      </c>
      <c r="N17" s="608">
        <v>195</v>
      </c>
      <c r="O17" s="609">
        <v>257</v>
      </c>
    </row>
    <row r="18" spans="2:15" x14ac:dyDescent="0.25">
      <c r="B18" s="604" t="s">
        <v>343</v>
      </c>
      <c r="C18" s="605">
        <v>23416</v>
      </c>
      <c r="D18" s="606">
        <v>10081</v>
      </c>
      <c r="E18" s="606">
        <v>13335</v>
      </c>
      <c r="F18" s="607">
        <v>866</v>
      </c>
      <c r="G18" s="608">
        <v>1218</v>
      </c>
      <c r="H18" s="608">
        <v>1768</v>
      </c>
      <c r="I18" s="608">
        <v>2859</v>
      </c>
      <c r="J18" s="608">
        <v>3370</v>
      </c>
      <c r="K18" s="608">
        <v>3350</v>
      </c>
      <c r="L18" s="608">
        <v>3080</v>
      </c>
      <c r="M18" s="608">
        <v>2689</v>
      </c>
      <c r="N18" s="608">
        <v>2190</v>
      </c>
      <c r="O18" s="609">
        <v>2026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234948</v>
      </c>
      <c r="D20" s="600">
        <v>93308</v>
      </c>
      <c r="E20" s="600">
        <v>141640</v>
      </c>
      <c r="F20" s="601">
        <v>10803</v>
      </c>
      <c r="G20" s="602">
        <v>12638</v>
      </c>
      <c r="H20" s="602">
        <v>18002</v>
      </c>
      <c r="I20" s="602">
        <v>22587</v>
      </c>
      <c r="J20" s="602">
        <v>29278</v>
      </c>
      <c r="K20" s="602">
        <v>26490</v>
      </c>
      <c r="L20" s="602">
        <v>28891</v>
      </c>
      <c r="M20" s="602">
        <v>28392</v>
      </c>
      <c r="N20" s="602">
        <v>28250</v>
      </c>
      <c r="O20" s="603">
        <v>29617</v>
      </c>
    </row>
    <row r="21" spans="2:15" x14ac:dyDescent="0.25">
      <c r="B21" s="604" t="s">
        <v>235</v>
      </c>
      <c r="C21" s="605">
        <v>228012</v>
      </c>
      <c r="D21" s="606">
        <v>89725</v>
      </c>
      <c r="E21" s="606">
        <v>138287</v>
      </c>
      <c r="F21" s="607">
        <v>10505</v>
      </c>
      <c r="G21" s="608">
        <v>12074</v>
      </c>
      <c r="H21" s="608">
        <v>17397</v>
      </c>
      <c r="I21" s="608">
        <v>21609</v>
      </c>
      <c r="J21" s="608">
        <v>28140</v>
      </c>
      <c r="K21" s="608">
        <v>25442</v>
      </c>
      <c r="L21" s="608">
        <v>28082</v>
      </c>
      <c r="M21" s="608">
        <v>27826</v>
      </c>
      <c r="N21" s="608">
        <v>27768</v>
      </c>
      <c r="O21" s="609">
        <v>29169</v>
      </c>
    </row>
    <row r="22" spans="2:15" x14ac:dyDescent="0.25">
      <c r="B22" s="604" t="s">
        <v>236</v>
      </c>
      <c r="C22" s="605">
        <v>161679</v>
      </c>
      <c r="D22" s="606">
        <v>65151</v>
      </c>
      <c r="E22" s="606">
        <v>96528</v>
      </c>
      <c r="F22" s="607">
        <v>7491</v>
      </c>
      <c r="G22" s="608">
        <v>9391</v>
      </c>
      <c r="H22" s="608">
        <v>12980</v>
      </c>
      <c r="I22" s="608">
        <v>15616</v>
      </c>
      <c r="J22" s="608">
        <v>19673</v>
      </c>
      <c r="K22" s="608">
        <v>17858</v>
      </c>
      <c r="L22" s="608">
        <v>19921</v>
      </c>
      <c r="M22" s="608">
        <v>19091</v>
      </c>
      <c r="N22" s="608">
        <v>19398</v>
      </c>
      <c r="O22" s="609">
        <v>20260</v>
      </c>
    </row>
    <row r="23" spans="2:15" x14ac:dyDescent="0.25">
      <c r="B23" s="604" t="s">
        <v>237</v>
      </c>
      <c r="C23" s="605">
        <v>66333</v>
      </c>
      <c r="D23" s="606">
        <v>24574</v>
      </c>
      <c r="E23" s="606">
        <v>41759</v>
      </c>
      <c r="F23" s="607">
        <v>3014</v>
      </c>
      <c r="G23" s="608">
        <v>2683</v>
      </c>
      <c r="H23" s="608">
        <v>4417</v>
      </c>
      <c r="I23" s="608">
        <v>5993</v>
      </c>
      <c r="J23" s="608">
        <v>8467</v>
      </c>
      <c r="K23" s="608">
        <v>7584</v>
      </c>
      <c r="L23" s="608">
        <v>8161</v>
      </c>
      <c r="M23" s="608">
        <v>8735</v>
      </c>
      <c r="N23" s="608">
        <v>8370</v>
      </c>
      <c r="O23" s="609">
        <v>8909</v>
      </c>
    </row>
    <row r="24" spans="2:15" x14ac:dyDescent="0.25">
      <c r="B24" s="604" t="s">
        <v>238</v>
      </c>
      <c r="C24" s="605">
        <v>6936</v>
      </c>
      <c r="D24" s="606">
        <v>3583</v>
      </c>
      <c r="E24" s="606">
        <v>3353</v>
      </c>
      <c r="F24" s="607">
        <v>298</v>
      </c>
      <c r="G24" s="608">
        <v>564</v>
      </c>
      <c r="H24" s="608">
        <v>605</v>
      </c>
      <c r="I24" s="608">
        <v>978</v>
      </c>
      <c r="J24" s="608">
        <v>1138</v>
      </c>
      <c r="K24" s="608">
        <v>1048</v>
      </c>
      <c r="L24" s="608">
        <v>809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7223</v>
      </c>
      <c r="D25" s="600">
        <v>2857</v>
      </c>
      <c r="E25" s="600">
        <v>4366</v>
      </c>
      <c r="F25" s="601">
        <v>320</v>
      </c>
      <c r="G25" s="602">
        <v>380</v>
      </c>
      <c r="H25" s="602">
        <v>580</v>
      </c>
      <c r="I25" s="602">
        <v>675</v>
      </c>
      <c r="J25" s="602">
        <v>902</v>
      </c>
      <c r="K25" s="602">
        <v>892</v>
      </c>
      <c r="L25" s="602">
        <v>1023</v>
      </c>
      <c r="M25" s="602">
        <v>901</v>
      </c>
      <c r="N25" s="602">
        <v>809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240</v>
      </c>
      <c r="C28" s="599">
        <v>87908</v>
      </c>
      <c r="D28" s="600">
        <v>34945</v>
      </c>
      <c r="E28" s="600">
        <v>52963</v>
      </c>
      <c r="F28" s="601">
        <v>4963</v>
      </c>
      <c r="G28" s="602">
        <v>5361</v>
      </c>
      <c r="H28" s="602">
        <v>5986</v>
      </c>
      <c r="I28" s="602">
        <v>7702</v>
      </c>
      <c r="J28" s="602">
        <v>10933</v>
      </c>
      <c r="K28" s="602">
        <v>9920</v>
      </c>
      <c r="L28" s="602">
        <v>10815</v>
      </c>
      <c r="M28" s="602">
        <v>10442</v>
      </c>
      <c r="N28" s="602">
        <v>10401</v>
      </c>
      <c r="O28" s="603">
        <v>11385</v>
      </c>
    </row>
    <row r="29" spans="2:15" x14ac:dyDescent="0.25">
      <c r="B29" s="604" t="s">
        <v>39</v>
      </c>
      <c r="C29" s="605">
        <v>21183</v>
      </c>
      <c r="D29" s="606">
        <v>7889</v>
      </c>
      <c r="E29" s="606">
        <v>13294</v>
      </c>
      <c r="F29" s="607">
        <v>1175</v>
      </c>
      <c r="G29" s="608">
        <v>974</v>
      </c>
      <c r="H29" s="608">
        <v>1831</v>
      </c>
      <c r="I29" s="608">
        <v>1414</v>
      </c>
      <c r="J29" s="608">
        <v>2495</v>
      </c>
      <c r="K29" s="608">
        <v>2364</v>
      </c>
      <c r="L29" s="608">
        <v>3001</v>
      </c>
      <c r="M29" s="608">
        <v>2359</v>
      </c>
      <c r="N29" s="608">
        <v>2492</v>
      </c>
      <c r="O29" s="609">
        <v>3078</v>
      </c>
    </row>
    <row r="30" spans="2:15" x14ac:dyDescent="0.25">
      <c r="B30" s="604" t="s">
        <v>43</v>
      </c>
      <c r="C30" s="605">
        <v>21113</v>
      </c>
      <c r="D30" s="606">
        <v>7845</v>
      </c>
      <c r="E30" s="606">
        <v>13268</v>
      </c>
      <c r="F30" s="607">
        <v>1021</v>
      </c>
      <c r="G30" s="608">
        <v>1528</v>
      </c>
      <c r="H30" s="608">
        <v>1143</v>
      </c>
      <c r="I30" s="608">
        <v>2217</v>
      </c>
      <c r="J30" s="608">
        <v>1936</v>
      </c>
      <c r="K30" s="608">
        <v>2103</v>
      </c>
      <c r="L30" s="608">
        <v>2599</v>
      </c>
      <c r="M30" s="608">
        <v>2706</v>
      </c>
      <c r="N30" s="608">
        <v>3153</v>
      </c>
      <c r="O30" s="609">
        <v>2707</v>
      </c>
    </row>
    <row r="31" spans="2:15" x14ac:dyDescent="0.25">
      <c r="B31" s="604" t="s">
        <v>56</v>
      </c>
      <c r="C31" s="605">
        <v>8616</v>
      </c>
      <c r="D31" s="606">
        <v>2008</v>
      </c>
      <c r="E31" s="606">
        <v>6608</v>
      </c>
      <c r="F31" s="607">
        <v>180</v>
      </c>
      <c r="G31" s="608">
        <v>196</v>
      </c>
      <c r="H31" s="608">
        <v>312</v>
      </c>
      <c r="I31" s="608">
        <v>511</v>
      </c>
      <c r="J31" s="608">
        <v>809</v>
      </c>
      <c r="K31" s="608">
        <v>1040</v>
      </c>
      <c r="L31" s="608">
        <v>1065</v>
      </c>
      <c r="M31" s="608">
        <v>1654</v>
      </c>
      <c r="N31" s="608">
        <v>1390</v>
      </c>
      <c r="O31" s="609">
        <v>1459</v>
      </c>
    </row>
    <row r="32" spans="2:15" x14ac:dyDescent="0.25">
      <c r="B32" s="604" t="s">
        <v>74</v>
      </c>
      <c r="C32" s="605">
        <v>15646</v>
      </c>
      <c r="D32" s="606">
        <v>6405</v>
      </c>
      <c r="E32" s="606">
        <v>9241</v>
      </c>
      <c r="F32" s="607">
        <v>773</v>
      </c>
      <c r="G32" s="608">
        <v>636</v>
      </c>
      <c r="H32" s="608">
        <v>993</v>
      </c>
      <c r="I32" s="608">
        <v>1344</v>
      </c>
      <c r="J32" s="608">
        <v>2659</v>
      </c>
      <c r="K32" s="608">
        <v>1836</v>
      </c>
      <c r="L32" s="608">
        <v>1976</v>
      </c>
      <c r="M32" s="608">
        <v>1883</v>
      </c>
      <c r="N32" s="608">
        <v>1844</v>
      </c>
      <c r="O32" s="609">
        <v>1702</v>
      </c>
    </row>
    <row r="33" spans="2:15" x14ac:dyDescent="0.25">
      <c r="B33" s="604" t="s">
        <v>79</v>
      </c>
      <c r="C33" s="605">
        <v>15525</v>
      </c>
      <c r="D33" s="606">
        <v>7153</v>
      </c>
      <c r="E33" s="606">
        <v>8372</v>
      </c>
      <c r="F33" s="607">
        <v>1473</v>
      </c>
      <c r="G33" s="608">
        <v>947</v>
      </c>
      <c r="H33" s="608">
        <v>1388</v>
      </c>
      <c r="I33" s="608">
        <v>1567</v>
      </c>
      <c r="J33" s="608">
        <v>1778</v>
      </c>
      <c r="K33" s="608">
        <v>1837</v>
      </c>
      <c r="L33" s="608">
        <v>1479</v>
      </c>
      <c r="M33" s="608">
        <v>1547</v>
      </c>
      <c r="N33" s="608">
        <v>1327</v>
      </c>
      <c r="O33" s="609">
        <v>2182</v>
      </c>
    </row>
    <row r="34" spans="2:15" x14ac:dyDescent="0.25">
      <c r="B34" s="604" t="s">
        <v>42</v>
      </c>
      <c r="C34" s="605">
        <v>5825</v>
      </c>
      <c r="D34" s="606">
        <v>3645</v>
      </c>
      <c r="E34" s="606">
        <v>2180</v>
      </c>
      <c r="F34" s="607">
        <v>341</v>
      </c>
      <c r="G34" s="608">
        <v>1080</v>
      </c>
      <c r="H34" s="608">
        <v>319</v>
      </c>
      <c r="I34" s="608">
        <v>649</v>
      </c>
      <c r="J34" s="608">
        <v>1256</v>
      </c>
      <c r="K34" s="608">
        <v>740</v>
      </c>
      <c r="L34" s="608">
        <v>695</v>
      </c>
      <c r="M34" s="608">
        <v>293</v>
      </c>
      <c r="N34" s="608">
        <v>195</v>
      </c>
      <c r="O34" s="609">
        <v>257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241</v>
      </c>
      <c r="C36" s="599">
        <v>76876</v>
      </c>
      <c r="D36" s="600">
        <v>29543</v>
      </c>
      <c r="E36" s="600">
        <v>47333</v>
      </c>
      <c r="F36" s="601">
        <v>2960</v>
      </c>
      <c r="G36" s="602">
        <v>3401</v>
      </c>
      <c r="H36" s="602">
        <v>6930</v>
      </c>
      <c r="I36" s="602">
        <v>7364</v>
      </c>
      <c r="J36" s="602">
        <v>8888</v>
      </c>
      <c r="K36" s="602">
        <v>7542</v>
      </c>
      <c r="L36" s="602">
        <v>9203</v>
      </c>
      <c r="M36" s="602">
        <v>9154</v>
      </c>
      <c r="N36" s="602">
        <v>10281</v>
      </c>
      <c r="O36" s="603">
        <v>11153</v>
      </c>
    </row>
    <row r="37" spans="2:15" x14ac:dyDescent="0.25">
      <c r="B37" s="604" t="s">
        <v>70</v>
      </c>
      <c r="C37" s="605">
        <v>15836</v>
      </c>
      <c r="D37" s="606">
        <v>5918</v>
      </c>
      <c r="E37" s="606">
        <v>9918</v>
      </c>
      <c r="F37" s="607">
        <v>839</v>
      </c>
      <c r="G37" s="608">
        <v>619</v>
      </c>
      <c r="H37" s="608">
        <v>1288</v>
      </c>
      <c r="I37" s="608">
        <v>1300</v>
      </c>
      <c r="J37" s="608">
        <v>1872</v>
      </c>
      <c r="K37" s="608">
        <v>1773</v>
      </c>
      <c r="L37" s="608">
        <v>1837</v>
      </c>
      <c r="M37" s="608">
        <v>1578</v>
      </c>
      <c r="N37" s="608">
        <v>1983</v>
      </c>
      <c r="O37" s="609">
        <v>2747</v>
      </c>
    </row>
    <row r="38" spans="2:15" x14ac:dyDescent="0.25">
      <c r="B38" s="604" t="s">
        <v>87</v>
      </c>
      <c r="C38" s="605">
        <v>35880</v>
      </c>
      <c r="D38" s="606">
        <v>12419</v>
      </c>
      <c r="E38" s="606">
        <v>23461</v>
      </c>
      <c r="F38" s="607">
        <v>862</v>
      </c>
      <c r="G38" s="608">
        <v>1476</v>
      </c>
      <c r="H38" s="608">
        <v>3459</v>
      </c>
      <c r="I38" s="608">
        <v>3031</v>
      </c>
      <c r="J38" s="608">
        <v>3591</v>
      </c>
      <c r="K38" s="608">
        <v>3821</v>
      </c>
      <c r="L38" s="608">
        <v>4428</v>
      </c>
      <c r="M38" s="608">
        <v>5013</v>
      </c>
      <c r="N38" s="608">
        <v>5249</v>
      </c>
      <c r="O38" s="609">
        <v>4950</v>
      </c>
    </row>
    <row r="39" spans="2:15" x14ac:dyDescent="0.25">
      <c r="B39" s="604" t="s">
        <v>91</v>
      </c>
      <c r="C39" s="605">
        <v>25160</v>
      </c>
      <c r="D39" s="606">
        <v>11206</v>
      </c>
      <c r="E39" s="606">
        <v>13954</v>
      </c>
      <c r="F39" s="607">
        <v>1259</v>
      </c>
      <c r="G39" s="608">
        <v>1306</v>
      </c>
      <c r="H39" s="608">
        <v>2183</v>
      </c>
      <c r="I39" s="608">
        <v>3033</v>
      </c>
      <c r="J39" s="608">
        <v>3425</v>
      </c>
      <c r="K39" s="608">
        <v>1948</v>
      </c>
      <c r="L39" s="608">
        <v>2938</v>
      </c>
      <c r="M39" s="608">
        <v>2563</v>
      </c>
      <c r="N39" s="608">
        <v>3049</v>
      </c>
      <c r="O39" s="609">
        <v>3456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242</v>
      </c>
      <c r="C41" s="599">
        <v>25797</v>
      </c>
      <c r="D41" s="600">
        <v>10317</v>
      </c>
      <c r="E41" s="600">
        <v>15480</v>
      </c>
      <c r="F41" s="601">
        <v>1443</v>
      </c>
      <c r="G41" s="602">
        <v>1513</v>
      </c>
      <c r="H41" s="602">
        <v>2180</v>
      </c>
      <c r="I41" s="602">
        <v>2391</v>
      </c>
      <c r="J41" s="602">
        <v>2790</v>
      </c>
      <c r="K41" s="602">
        <v>2909</v>
      </c>
      <c r="L41" s="602">
        <v>3129</v>
      </c>
      <c r="M41" s="602">
        <v>3312</v>
      </c>
      <c r="N41" s="602">
        <v>2803</v>
      </c>
      <c r="O41" s="603">
        <v>3327</v>
      </c>
    </row>
    <row r="42" spans="2:15" x14ac:dyDescent="0.25">
      <c r="B42" s="604" t="s">
        <v>44</v>
      </c>
      <c r="C42" s="605">
        <v>5699</v>
      </c>
      <c r="D42" s="606">
        <v>1638</v>
      </c>
      <c r="E42" s="606">
        <v>4061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928</v>
      </c>
      <c r="N42" s="608">
        <v>886</v>
      </c>
      <c r="O42" s="609">
        <v>931</v>
      </c>
    </row>
    <row r="43" spans="2:15" x14ac:dyDescent="0.25">
      <c r="B43" s="604" t="s">
        <v>61</v>
      </c>
      <c r="C43" s="605">
        <v>11279</v>
      </c>
      <c r="D43" s="606">
        <v>4964</v>
      </c>
      <c r="E43" s="606">
        <v>6315</v>
      </c>
      <c r="F43" s="607">
        <v>714</v>
      </c>
      <c r="G43" s="608">
        <v>706</v>
      </c>
      <c r="H43" s="608">
        <v>908</v>
      </c>
      <c r="I43" s="608">
        <v>1327</v>
      </c>
      <c r="J43" s="608">
        <v>1309</v>
      </c>
      <c r="K43" s="608">
        <v>1000</v>
      </c>
      <c r="L43" s="608">
        <v>1244</v>
      </c>
      <c r="M43" s="608">
        <v>1470</v>
      </c>
      <c r="N43" s="608">
        <v>1368</v>
      </c>
      <c r="O43" s="609">
        <v>1233</v>
      </c>
    </row>
    <row r="44" spans="2:15" x14ac:dyDescent="0.25">
      <c r="B44" s="604" t="s">
        <v>103</v>
      </c>
      <c r="C44" s="605">
        <v>8819</v>
      </c>
      <c r="D44" s="606">
        <v>3715</v>
      </c>
      <c r="E44" s="606">
        <v>5104</v>
      </c>
      <c r="F44" s="607">
        <v>469</v>
      </c>
      <c r="G44" s="608">
        <v>555</v>
      </c>
      <c r="H44" s="608">
        <v>939</v>
      </c>
      <c r="I44" s="608">
        <v>759</v>
      </c>
      <c r="J44" s="608">
        <v>993</v>
      </c>
      <c r="K44" s="608">
        <v>1384</v>
      </c>
      <c r="L44" s="608">
        <v>1094</v>
      </c>
      <c r="M44" s="608">
        <v>914</v>
      </c>
      <c r="N44" s="608">
        <v>549</v>
      </c>
      <c r="O44" s="609">
        <v>1163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243</v>
      </c>
      <c r="C46" s="599">
        <v>13035</v>
      </c>
      <c r="D46" s="600">
        <v>5570</v>
      </c>
      <c r="E46" s="600">
        <v>7465</v>
      </c>
      <c r="F46" s="601">
        <v>462</v>
      </c>
      <c r="G46" s="602">
        <v>582</v>
      </c>
      <c r="H46" s="602">
        <v>818</v>
      </c>
      <c r="I46" s="602">
        <v>1315</v>
      </c>
      <c r="J46" s="602">
        <v>2393</v>
      </c>
      <c r="K46" s="602">
        <v>1843</v>
      </c>
      <c r="L46" s="602">
        <v>1546</v>
      </c>
      <c r="M46" s="602">
        <v>1671</v>
      </c>
      <c r="N46" s="602">
        <v>1352</v>
      </c>
      <c r="O46" s="603">
        <v>1053</v>
      </c>
    </row>
    <row r="47" spans="2:15" x14ac:dyDescent="0.25">
      <c r="B47" s="604" t="s">
        <v>30</v>
      </c>
      <c r="C47" s="605">
        <v>1077</v>
      </c>
      <c r="D47" s="606">
        <v>588</v>
      </c>
      <c r="E47" s="606">
        <v>489</v>
      </c>
      <c r="F47" s="607">
        <v>138</v>
      </c>
      <c r="G47" s="608">
        <v>81</v>
      </c>
      <c r="H47" s="608">
        <v>135</v>
      </c>
      <c r="I47" s="608">
        <v>120</v>
      </c>
      <c r="J47" s="608">
        <v>114</v>
      </c>
      <c r="K47" s="608">
        <v>120</v>
      </c>
      <c r="L47" s="608">
        <v>107</v>
      </c>
      <c r="M47" s="608">
        <v>103</v>
      </c>
      <c r="N47" s="608">
        <v>80</v>
      </c>
      <c r="O47" s="609">
        <v>79</v>
      </c>
    </row>
    <row r="48" spans="2:15" x14ac:dyDescent="0.25">
      <c r="B48" s="604" t="s">
        <v>73</v>
      </c>
      <c r="C48" s="605">
        <v>2781</v>
      </c>
      <c r="D48" s="606">
        <v>1220</v>
      </c>
      <c r="E48" s="606">
        <v>1561</v>
      </c>
      <c r="F48" s="607">
        <v>159</v>
      </c>
      <c r="G48" s="608">
        <v>184</v>
      </c>
      <c r="H48" s="608">
        <v>256</v>
      </c>
      <c r="I48" s="608">
        <v>287</v>
      </c>
      <c r="J48" s="608">
        <v>334</v>
      </c>
      <c r="K48" s="608">
        <v>355</v>
      </c>
      <c r="L48" s="608">
        <v>334</v>
      </c>
      <c r="M48" s="608">
        <v>333</v>
      </c>
      <c r="N48" s="608">
        <v>286</v>
      </c>
      <c r="O48" s="609">
        <v>253</v>
      </c>
    </row>
    <row r="49" spans="2:15" x14ac:dyDescent="0.25">
      <c r="B49" s="604" t="s">
        <v>116</v>
      </c>
      <c r="C49" s="605">
        <v>9177</v>
      </c>
      <c r="D49" s="606">
        <v>3762</v>
      </c>
      <c r="E49" s="606">
        <v>5415</v>
      </c>
      <c r="F49" s="607">
        <v>165</v>
      </c>
      <c r="G49" s="608">
        <v>317</v>
      </c>
      <c r="H49" s="608">
        <v>427</v>
      </c>
      <c r="I49" s="608">
        <v>908</v>
      </c>
      <c r="J49" s="608">
        <v>1945</v>
      </c>
      <c r="K49" s="608">
        <v>1368</v>
      </c>
      <c r="L49" s="608">
        <v>1105</v>
      </c>
      <c r="M49" s="608">
        <v>1235</v>
      </c>
      <c r="N49" s="608">
        <v>986</v>
      </c>
      <c r="O49" s="609">
        <v>721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244</v>
      </c>
      <c r="C51" s="599">
        <v>19420</v>
      </c>
      <c r="D51" s="600">
        <v>7646</v>
      </c>
      <c r="E51" s="600">
        <v>11774</v>
      </c>
      <c r="F51" s="601">
        <v>754</v>
      </c>
      <c r="G51" s="602">
        <v>1290</v>
      </c>
      <c r="H51" s="602">
        <v>1447</v>
      </c>
      <c r="I51" s="602">
        <v>1802</v>
      </c>
      <c r="J51" s="602">
        <v>2353</v>
      </c>
      <c r="K51" s="602">
        <v>2335</v>
      </c>
      <c r="L51" s="602">
        <v>2618</v>
      </c>
      <c r="M51" s="602">
        <v>2472</v>
      </c>
      <c r="N51" s="602">
        <v>2335</v>
      </c>
      <c r="O51" s="603">
        <v>2014</v>
      </c>
    </row>
    <row r="52" spans="2:15" x14ac:dyDescent="0.25">
      <c r="B52" s="604" t="s">
        <v>45</v>
      </c>
      <c r="C52" s="605">
        <v>1862</v>
      </c>
      <c r="D52" s="606">
        <v>782</v>
      </c>
      <c r="E52" s="606">
        <v>1080</v>
      </c>
      <c r="F52" s="607">
        <v>44</v>
      </c>
      <c r="G52" s="608">
        <v>91</v>
      </c>
      <c r="H52" s="608">
        <v>91</v>
      </c>
      <c r="I52" s="608">
        <v>194</v>
      </c>
      <c r="J52" s="608">
        <v>362</v>
      </c>
      <c r="K52" s="608">
        <v>316</v>
      </c>
      <c r="L52" s="608">
        <v>260</v>
      </c>
      <c r="M52" s="608">
        <v>174</v>
      </c>
      <c r="N52" s="608">
        <v>176</v>
      </c>
      <c r="O52" s="609">
        <v>154</v>
      </c>
    </row>
    <row r="53" spans="2:15" x14ac:dyDescent="0.25">
      <c r="B53" s="604" t="s">
        <v>57</v>
      </c>
      <c r="C53" s="605">
        <v>6978</v>
      </c>
      <c r="D53" s="606">
        <v>2402</v>
      </c>
      <c r="E53" s="606">
        <v>4576</v>
      </c>
      <c r="F53" s="607">
        <v>236</v>
      </c>
      <c r="G53" s="608">
        <v>596</v>
      </c>
      <c r="H53" s="608">
        <v>422</v>
      </c>
      <c r="I53" s="608">
        <v>405</v>
      </c>
      <c r="J53" s="608">
        <v>743</v>
      </c>
      <c r="K53" s="608">
        <v>811</v>
      </c>
      <c r="L53" s="608">
        <v>1089</v>
      </c>
      <c r="M53" s="608">
        <v>968</v>
      </c>
      <c r="N53" s="608">
        <v>940</v>
      </c>
      <c r="O53" s="609">
        <v>768</v>
      </c>
    </row>
    <row r="54" spans="2:15" x14ac:dyDescent="0.25">
      <c r="B54" s="604" t="s">
        <v>80</v>
      </c>
      <c r="C54" s="605">
        <v>2580</v>
      </c>
      <c r="D54" s="606">
        <v>855</v>
      </c>
      <c r="E54" s="606">
        <v>1725</v>
      </c>
      <c r="F54" s="607">
        <v>117</v>
      </c>
      <c r="G54" s="608">
        <v>105</v>
      </c>
      <c r="H54" s="608">
        <v>233</v>
      </c>
      <c r="I54" s="608">
        <v>194</v>
      </c>
      <c r="J54" s="608">
        <v>206</v>
      </c>
      <c r="K54" s="608">
        <v>221</v>
      </c>
      <c r="L54" s="608">
        <v>429</v>
      </c>
      <c r="M54" s="608">
        <v>394</v>
      </c>
      <c r="N54" s="608">
        <v>347</v>
      </c>
      <c r="O54" s="609">
        <v>334</v>
      </c>
    </row>
    <row r="55" spans="2:15" x14ac:dyDescent="0.25">
      <c r="B55" s="604" t="s">
        <v>94</v>
      </c>
      <c r="C55" s="605">
        <v>3536</v>
      </c>
      <c r="D55" s="606">
        <v>1381</v>
      </c>
      <c r="E55" s="606">
        <v>2155</v>
      </c>
      <c r="F55" s="607">
        <v>152</v>
      </c>
      <c r="G55" s="608">
        <v>183</v>
      </c>
      <c r="H55" s="608">
        <v>221</v>
      </c>
      <c r="I55" s="608">
        <v>431</v>
      </c>
      <c r="J55" s="608">
        <v>394</v>
      </c>
      <c r="K55" s="608">
        <v>362</v>
      </c>
      <c r="L55" s="608">
        <v>318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110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245</v>
      </c>
      <c r="C58" s="599">
        <v>19135</v>
      </c>
      <c r="D58" s="600">
        <v>8144</v>
      </c>
      <c r="E58" s="600">
        <v>10991</v>
      </c>
      <c r="F58" s="601">
        <v>541</v>
      </c>
      <c r="G58" s="602">
        <v>871</v>
      </c>
      <c r="H58" s="602">
        <v>1221</v>
      </c>
      <c r="I58" s="602">
        <v>2688</v>
      </c>
      <c r="J58" s="602">
        <v>2823</v>
      </c>
      <c r="K58" s="602">
        <v>2833</v>
      </c>
      <c r="L58" s="602">
        <v>2603</v>
      </c>
      <c r="M58" s="602">
        <v>2242</v>
      </c>
      <c r="N58" s="602">
        <v>1887</v>
      </c>
      <c r="O58" s="603">
        <v>1426</v>
      </c>
    </row>
    <row r="59" spans="2:15" x14ac:dyDescent="0.25">
      <c r="B59" s="604" t="s">
        <v>65</v>
      </c>
      <c r="C59" s="605">
        <v>2472</v>
      </c>
      <c r="D59" s="606">
        <v>1357</v>
      </c>
      <c r="E59" s="606">
        <v>1115</v>
      </c>
      <c r="F59" s="607">
        <v>93</v>
      </c>
      <c r="G59" s="608">
        <v>249</v>
      </c>
      <c r="H59" s="608">
        <v>125</v>
      </c>
      <c r="I59" s="608">
        <v>400</v>
      </c>
      <c r="J59" s="608">
        <v>490</v>
      </c>
      <c r="K59" s="608">
        <v>423</v>
      </c>
      <c r="L59" s="608">
        <v>287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106</v>
      </c>
      <c r="C60" s="605">
        <v>1238</v>
      </c>
      <c r="D60" s="606">
        <v>677</v>
      </c>
      <c r="E60" s="606">
        <v>561</v>
      </c>
      <c r="F60" s="607">
        <v>125</v>
      </c>
      <c r="G60" s="608">
        <v>44</v>
      </c>
      <c r="H60" s="608">
        <v>164</v>
      </c>
      <c r="I60" s="608">
        <v>135</v>
      </c>
      <c r="J60" s="608">
        <v>209</v>
      </c>
      <c r="K60" s="608">
        <v>185</v>
      </c>
      <c r="L60" s="608">
        <v>230</v>
      </c>
      <c r="M60" s="608">
        <v>74</v>
      </c>
      <c r="N60" s="608">
        <v>45</v>
      </c>
      <c r="O60" s="609">
        <v>27</v>
      </c>
    </row>
    <row r="61" spans="2:15" x14ac:dyDescent="0.25">
      <c r="B61" s="604" t="s">
        <v>127</v>
      </c>
      <c r="C61" s="605">
        <v>7406</v>
      </c>
      <c r="D61" s="606">
        <v>3146</v>
      </c>
      <c r="E61" s="606">
        <v>4260</v>
      </c>
      <c r="F61" s="607">
        <v>200</v>
      </c>
      <c r="G61" s="608">
        <v>348</v>
      </c>
      <c r="H61" s="608">
        <v>513</v>
      </c>
      <c r="I61" s="608">
        <v>1082</v>
      </c>
      <c r="J61" s="608">
        <v>1003</v>
      </c>
      <c r="K61" s="608">
        <v>1000</v>
      </c>
      <c r="L61" s="608">
        <v>1068</v>
      </c>
      <c r="M61" s="608">
        <v>841</v>
      </c>
      <c r="N61" s="608">
        <v>871</v>
      </c>
      <c r="O61" s="609">
        <v>480</v>
      </c>
    </row>
    <row r="62" spans="2:15" x14ac:dyDescent="0.25">
      <c r="B62" s="604" t="s">
        <v>134</v>
      </c>
      <c r="C62" s="605">
        <v>8019</v>
      </c>
      <c r="D62" s="606">
        <v>2964</v>
      </c>
      <c r="E62" s="606">
        <v>5055</v>
      </c>
      <c r="F62" s="607">
        <v>123</v>
      </c>
      <c r="G62" s="608">
        <v>230</v>
      </c>
      <c r="H62" s="608">
        <v>419</v>
      </c>
      <c r="I62" s="608">
        <v>1071</v>
      </c>
      <c r="J62" s="608">
        <v>1121</v>
      </c>
      <c r="K62" s="608">
        <v>1225</v>
      </c>
      <c r="L62" s="608">
        <v>1018</v>
      </c>
      <c r="M62" s="608">
        <v>1148</v>
      </c>
      <c r="N62" s="608">
        <v>854</v>
      </c>
      <c r="O62" s="609">
        <v>810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  <row r="67" spans="2:15" x14ac:dyDescent="0.25">
      <c r="B67" s="574"/>
      <c r="C67" s="574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2552-18F4-41E8-93BD-1A4CDAA4CDC6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7" width="8.5703125" bestFit="1" customWidth="1"/>
    <col min="8" max="15" width="9.85546875" bestFit="1" customWidth="1"/>
  </cols>
  <sheetData>
    <row r="2" spans="2:15" ht="18" x14ac:dyDescent="0.25">
      <c r="B2" s="572" t="s">
        <v>356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357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617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2"/>
    </row>
    <row r="9" spans="2:15" x14ac:dyDescent="0.25">
      <c r="B9" s="587"/>
      <c r="C9" s="588"/>
      <c r="D9" s="589"/>
      <c r="E9" s="589"/>
      <c r="F9" s="590"/>
      <c r="G9" s="591"/>
      <c r="H9" s="591"/>
      <c r="I9" s="591"/>
      <c r="J9" s="591"/>
      <c r="K9" s="591"/>
      <c r="L9" s="591"/>
      <c r="M9" s="591"/>
      <c r="N9" s="591"/>
      <c r="O9" s="592"/>
    </row>
    <row r="10" spans="2:15" x14ac:dyDescent="0.25">
      <c r="B10" s="581" t="s">
        <v>29</v>
      </c>
      <c r="C10" s="599">
        <v>188854</v>
      </c>
      <c r="D10" s="600">
        <v>71059</v>
      </c>
      <c r="E10" s="600">
        <v>117795</v>
      </c>
      <c r="F10" s="601">
        <v>8133</v>
      </c>
      <c r="G10" s="602">
        <v>8927</v>
      </c>
      <c r="H10" s="602">
        <v>13232</v>
      </c>
      <c r="I10" s="602">
        <v>17858</v>
      </c>
      <c r="J10" s="602">
        <v>22909</v>
      </c>
      <c r="K10" s="602">
        <v>21553</v>
      </c>
      <c r="L10" s="602">
        <v>23398</v>
      </c>
      <c r="M10" s="602">
        <v>24004</v>
      </c>
      <c r="N10" s="602">
        <v>23708</v>
      </c>
      <c r="O10" s="603">
        <v>25132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166422</v>
      </c>
      <c r="D12" s="600">
        <v>61186</v>
      </c>
      <c r="E12" s="600">
        <v>105236</v>
      </c>
      <c r="F12" s="601">
        <v>7274</v>
      </c>
      <c r="G12" s="602">
        <v>7701</v>
      </c>
      <c r="H12" s="602">
        <v>11438</v>
      </c>
      <c r="I12" s="602">
        <v>15281</v>
      </c>
      <c r="J12" s="602">
        <v>19492</v>
      </c>
      <c r="K12" s="602">
        <v>18398</v>
      </c>
      <c r="L12" s="602">
        <v>20562</v>
      </c>
      <c r="M12" s="602">
        <v>21532</v>
      </c>
      <c r="N12" s="602">
        <v>21674</v>
      </c>
      <c r="O12" s="603">
        <v>23070</v>
      </c>
    </row>
    <row r="13" spans="2:15" x14ac:dyDescent="0.25">
      <c r="B13" s="604" t="s">
        <v>228</v>
      </c>
      <c r="C13" s="605">
        <v>73352</v>
      </c>
      <c r="D13" s="606">
        <v>26643</v>
      </c>
      <c r="E13" s="606">
        <v>46709</v>
      </c>
      <c r="F13" s="607">
        <v>2933</v>
      </c>
      <c r="G13" s="608">
        <v>3656</v>
      </c>
      <c r="H13" s="608">
        <v>4971</v>
      </c>
      <c r="I13" s="608">
        <v>7049</v>
      </c>
      <c r="J13" s="608">
        <v>8034</v>
      </c>
      <c r="K13" s="608">
        <v>7517</v>
      </c>
      <c r="L13" s="608">
        <v>9072</v>
      </c>
      <c r="M13" s="608">
        <v>9361</v>
      </c>
      <c r="N13" s="608">
        <v>10111</v>
      </c>
      <c r="O13" s="609">
        <v>10648</v>
      </c>
    </row>
    <row r="14" spans="2:15" x14ac:dyDescent="0.25">
      <c r="B14" s="604" t="s">
        <v>229</v>
      </c>
      <c r="C14" s="605">
        <v>79436</v>
      </c>
      <c r="D14" s="606">
        <v>28997</v>
      </c>
      <c r="E14" s="606">
        <v>50439</v>
      </c>
      <c r="F14" s="607">
        <v>3970</v>
      </c>
      <c r="G14" s="608">
        <v>3540</v>
      </c>
      <c r="H14" s="608">
        <v>5658</v>
      </c>
      <c r="I14" s="608">
        <v>6750</v>
      </c>
      <c r="J14" s="608">
        <v>9079</v>
      </c>
      <c r="K14" s="608">
        <v>8819</v>
      </c>
      <c r="L14" s="608">
        <v>9516</v>
      </c>
      <c r="M14" s="608">
        <v>10520</v>
      </c>
      <c r="N14" s="608">
        <v>10171</v>
      </c>
      <c r="O14" s="609">
        <v>11413</v>
      </c>
    </row>
    <row r="15" spans="2:15" x14ac:dyDescent="0.25">
      <c r="B15" s="604" t="s">
        <v>342</v>
      </c>
      <c r="C15" s="605">
        <v>13634</v>
      </c>
      <c r="D15" s="606">
        <v>5546</v>
      </c>
      <c r="E15" s="606">
        <v>8088</v>
      </c>
      <c r="F15" s="607">
        <v>371</v>
      </c>
      <c r="G15" s="608">
        <v>505</v>
      </c>
      <c r="H15" s="608">
        <v>809</v>
      </c>
      <c r="I15" s="608">
        <v>1482</v>
      </c>
      <c r="J15" s="608">
        <v>2379</v>
      </c>
      <c r="K15" s="608">
        <v>2062</v>
      </c>
      <c r="L15" s="608">
        <v>1974</v>
      </c>
      <c r="M15" s="608">
        <v>1651</v>
      </c>
      <c r="N15" s="608">
        <v>1392</v>
      </c>
      <c r="O15" s="609">
        <v>1009</v>
      </c>
    </row>
    <row r="16" spans="2:15" x14ac:dyDescent="0.25">
      <c r="B16" s="610" t="s">
        <v>231</v>
      </c>
      <c r="C16" s="599">
        <v>22432</v>
      </c>
      <c r="D16" s="600">
        <v>9873</v>
      </c>
      <c r="E16" s="600">
        <v>12559</v>
      </c>
      <c r="F16" s="601">
        <v>859</v>
      </c>
      <c r="G16" s="602">
        <v>1226</v>
      </c>
      <c r="H16" s="602">
        <v>1794</v>
      </c>
      <c r="I16" s="602">
        <v>2577</v>
      </c>
      <c r="J16" s="602">
        <v>3417</v>
      </c>
      <c r="K16" s="602">
        <v>3155</v>
      </c>
      <c r="L16" s="602">
        <v>2836</v>
      </c>
      <c r="M16" s="602">
        <v>2472</v>
      </c>
      <c r="N16" s="602">
        <v>2034</v>
      </c>
      <c r="O16" s="603">
        <v>2062</v>
      </c>
    </row>
    <row r="17" spans="2:15" x14ac:dyDescent="0.25">
      <c r="B17" s="604" t="s">
        <v>232</v>
      </c>
      <c r="C17" s="605">
        <v>2623</v>
      </c>
      <c r="D17" s="606">
        <v>1469</v>
      </c>
      <c r="E17" s="606">
        <v>1154</v>
      </c>
      <c r="F17" s="607">
        <v>137</v>
      </c>
      <c r="G17" s="608">
        <v>153</v>
      </c>
      <c r="H17" s="608">
        <v>204</v>
      </c>
      <c r="I17" s="608">
        <v>332</v>
      </c>
      <c r="J17" s="608">
        <v>643</v>
      </c>
      <c r="K17" s="608">
        <v>433</v>
      </c>
      <c r="L17" s="608">
        <v>206</v>
      </c>
      <c r="M17" s="608">
        <v>181</v>
      </c>
      <c r="N17" s="608">
        <v>115</v>
      </c>
      <c r="O17" s="609">
        <v>219</v>
      </c>
    </row>
    <row r="18" spans="2:15" x14ac:dyDescent="0.25">
      <c r="B18" s="604" t="s">
        <v>343</v>
      </c>
      <c r="C18" s="605">
        <v>19809</v>
      </c>
      <c r="D18" s="606">
        <v>8404</v>
      </c>
      <c r="E18" s="606">
        <v>11405</v>
      </c>
      <c r="F18" s="607">
        <v>722</v>
      </c>
      <c r="G18" s="608">
        <v>1073</v>
      </c>
      <c r="H18" s="608">
        <v>1590</v>
      </c>
      <c r="I18" s="608">
        <v>2245</v>
      </c>
      <c r="J18" s="608">
        <v>2774</v>
      </c>
      <c r="K18" s="608">
        <v>2722</v>
      </c>
      <c r="L18" s="608">
        <v>2630</v>
      </c>
      <c r="M18" s="608">
        <v>2291</v>
      </c>
      <c r="N18" s="608">
        <v>1919</v>
      </c>
      <c r="O18" s="609">
        <v>1843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181859</v>
      </c>
      <c r="D20" s="600">
        <v>68282</v>
      </c>
      <c r="E20" s="600">
        <v>113577</v>
      </c>
      <c r="F20" s="601">
        <v>7813</v>
      </c>
      <c r="G20" s="602">
        <v>8549</v>
      </c>
      <c r="H20" s="602">
        <v>12701</v>
      </c>
      <c r="I20" s="602">
        <v>17187</v>
      </c>
      <c r="J20" s="602">
        <v>22032</v>
      </c>
      <c r="K20" s="602">
        <v>20667</v>
      </c>
      <c r="L20" s="602">
        <v>22432</v>
      </c>
      <c r="M20" s="602">
        <v>23143</v>
      </c>
      <c r="N20" s="602">
        <v>22944</v>
      </c>
      <c r="O20" s="603">
        <v>24391</v>
      </c>
    </row>
    <row r="21" spans="2:15" x14ac:dyDescent="0.25">
      <c r="B21" s="604" t="s">
        <v>235</v>
      </c>
      <c r="C21" s="605">
        <v>175430</v>
      </c>
      <c r="D21" s="606">
        <v>65144</v>
      </c>
      <c r="E21" s="606">
        <v>110286</v>
      </c>
      <c r="F21" s="607">
        <v>7556</v>
      </c>
      <c r="G21" s="608">
        <v>8081</v>
      </c>
      <c r="H21" s="608">
        <v>12126</v>
      </c>
      <c r="I21" s="608">
        <v>16335</v>
      </c>
      <c r="J21" s="608">
        <v>21046</v>
      </c>
      <c r="K21" s="608">
        <v>19679</v>
      </c>
      <c r="L21" s="608">
        <v>21625</v>
      </c>
      <c r="M21" s="608">
        <v>22577</v>
      </c>
      <c r="N21" s="608">
        <v>22462</v>
      </c>
      <c r="O21" s="609">
        <v>23943</v>
      </c>
    </row>
    <row r="22" spans="2:15" x14ac:dyDescent="0.25">
      <c r="B22" s="604" t="s">
        <v>236</v>
      </c>
      <c r="C22" s="605">
        <v>118290</v>
      </c>
      <c r="D22" s="606">
        <v>45361</v>
      </c>
      <c r="E22" s="606">
        <v>72929</v>
      </c>
      <c r="F22" s="607">
        <v>5164</v>
      </c>
      <c r="G22" s="608">
        <v>5913</v>
      </c>
      <c r="H22" s="608">
        <v>8499</v>
      </c>
      <c r="I22" s="608">
        <v>11422</v>
      </c>
      <c r="J22" s="608">
        <v>14363</v>
      </c>
      <c r="K22" s="608">
        <v>13426</v>
      </c>
      <c r="L22" s="608">
        <v>14363</v>
      </c>
      <c r="M22" s="608">
        <v>14789</v>
      </c>
      <c r="N22" s="608">
        <v>14699</v>
      </c>
      <c r="O22" s="609">
        <v>15652</v>
      </c>
    </row>
    <row r="23" spans="2:15" x14ac:dyDescent="0.25">
      <c r="B23" s="604" t="s">
        <v>237</v>
      </c>
      <c r="C23" s="605">
        <v>57140</v>
      </c>
      <c r="D23" s="606">
        <v>19783</v>
      </c>
      <c r="E23" s="606">
        <v>37357</v>
      </c>
      <c r="F23" s="607">
        <v>2392</v>
      </c>
      <c r="G23" s="608">
        <v>2168</v>
      </c>
      <c r="H23" s="608">
        <v>3627</v>
      </c>
      <c r="I23" s="608">
        <v>4913</v>
      </c>
      <c r="J23" s="608">
        <v>6683</v>
      </c>
      <c r="K23" s="608">
        <v>6253</v>
      </c>
      <c r="L23" s="608">
        <v>7262</v>
      </c>
      <c r="M23" s="608">
        <v>7788</v>
      </c>
      <c r="N23" s="608">
        <v>7763</v>
      </c>
      <c r="O23" s="609">
        <v>8291</v>
      </c>
    </row>
    <row r="24" spans="2:15" x14ac:dyDescent="0.25">
      <c r="B24" s="604" t="s">
        <v>238</v>
      </c>
      <c r="C24" s="605">
        <v>6429</v>
      </c>
      <c r="D24" s="606">
        <v>3138</v>
      </c>
      <c r="E24" s="606">
        <v>3291</v>
      </c>
      <c r="F24" s="607">
        <v>257</v>
      </c>
      <c r="G24" s="608">
        <v>468</v>
      </c>
      <c r="H24" s="608">
        <v>575</v>
      </c>
      <c r="I24" s="608">
        <v>852</v>
      </c>
      <c r="J24" s="608">
        <v>986</v>
      </c>
      <c r="K24" s="608">
        <v>988</v>
      </c>
      <c r="L24" s="608">
        <v>807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6995</v>
      </c>
      <c r="D25" s="600">
        <v>2777</v>
      </c>
      <c r="E25" s="600">
        <v>4218</v>
      </c>
      <c r="F25" s="601">
        <v>320</v>
      </c>
      <c r="G25" s="602">
        <v>378</v>
      </c>
      <c r="H25" s="602">
        <v>531</v>
      </c>
      <c r="I25" s="602">
        <v>671</v>
      </c>
      <c r="J25" s="602">
        <v>877</v>
      </c>
      <c r="K25" s="602">
        <v>886</v>
      </c>
      <c r="L25" s="602">
        <v>966</v>
      </c>
      <c r="M25" s="602">
        <v>861</v>
      </c>
      <c r="N25" s="602">
        <v>764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358</v>
      </c>
      <c r="C28" s="599">
        <v>66032</v>
      </c>
      <c r="D28" s="600">
        <v>24378</v>
      </c>
      <c r="E28" s="600">
        <v>41654</v>
      </c>
      <c r="F28" s="601">
        <v>2967</v>
      </c>
      <c r="G28" s="602">
        <v>2948</v>
      </c>
      <c r="H28" s="602">
        <v>4554</v>
      </c>
      <c r="I28" s="602">
        <v>5908</v>
      </c>
      <c r="J28" s="602">
        <v>8001</v>
      </c>
      <c r="K28" s="602">
        <v>7145</v>
      </c>
      <c r="L28" s="602">
        <v>7998</v>
      </c>
      <c r="M28" s="602">
        <v>8802</v>
      </c>
      <c r="N28" s="602">
        <v>8428</v>
      </c>
      <c r="O28" s="603">
        <v>9281</v>
      </c>
    </row>
    <row r="29" spans="2:15" x14ac:dyDescent="0.25">
      <c r="B29" s="604" t="s">
        <v>359</v>
      </c>
      <c r="C29" s="605">
        <v>15802</v>
      </c>
      <c r="D29" s="606">
        <v>5360</v>
      </c>
      <c r="E29" s="606">
        <v>10442</v>
      </c>
      <c r="F29" s="607">
        <v>822</v>
      </c>
      <c r="G29" s="608">
        <v>824</v>
      </c>
      <c r="H29" s="608">
        <v>1041</v>
      </c>
      <c r="I29" s="608">
        <v>1108</v>
      </c>
      <c r="J29" s="608">
        <v>1565</v>
      </c>
      <c r="K29" s="608">
        <v>1769</v>
      </c>
      <c r="L29" s="608">
        <v>2164</v>
      </c>
      <c r="M29" s="608">
        <v>2026</v>
      </c>
      <c r="N29" s="608">
        <v>2013</v>
      </c>
      <c r="O29" s="609">
        <v>2470</v>
      </c>
    </row>
    <row r="30" spans="2:15" x14ac:dyDescent="0.25">
      <c r="B30" s="604" t="s">
        <v>360</v>
      </c>
      <c r="C30" s="605">
        <v>14494</v>
      </c>
      <c r="D30" s="606">
        <v>5369</v>
      </c>
      <c r="E30" s="606">
        <v>9125</v>
      </c>
      <c r="F30" s="607">
        <v>438</v>
      </c>
      <c r="G30" s="608">
        <v>571</v>
      </c>
      <c r="H30" s="608">
        <v>1060</v>
      </c>
      <c r="I30" s="608">
        <v>1786</v>
      </c>
      <c r="J30" s="608">
        <v>1514</v>
      </c>
      <c r="K30" s="608">
        <v>1497</v>
      </c>
      <c r="L30" s="608">
        <v>1761</v>
      </c>
      <c r="M30" s="608">
        <v>1941</v>
      </c>
      <c r="N30" s="608">
        <v>1858</v>
      </c>
      <c r="O30" s="609">
        <v>2068</v>
      </c>
    </row>
    <row r="31" spans="2:15" x14ac:dyDescent="0.25">
      <c r="B31" s="604" t="s">
        <v>361</v>
      </c>
      <c r="C31" s="605">
        <v>7805</v>
      </c>
      <c r="D31" s="606">
        <v>1872</v>
      </c>
      <c r="E31" s="606">
        <v>5933</v>
      </c>
      <c r="F31" s="607">
        <v>142</v>
      </c>
      <c r="G31" s="608">
        <v>188</v>
      </c>
      <c r="H31" s="608">
        <v>312</v>
      </c>
      <c r="I31" s="608">
        <v>507</v>
      </c>
      <c r="J31" s="608">
        <v>723</v>
      </c>
      <c r="K31" s="608">
        <v>732</v>
      </c>
      <c r="L31" s="608">
        <v>1005</v>
      </c>
      <c r="M31" s="608">
        <v>1499</v>
      </c>
      <c r="N31" s="608">
        <v>1350</v>
      </c>
      <c r="O31" s="609">
        <v>1347</v>
      </c>
    </row>
    <row r="32" spans="2:15" x14ac:dyDescent="0.25">
      <c r="B32" s="604" t="s">
        <v>362</v>
      </c>
      <c r="C32" s="605">
        <v>13651</v>
      </c>
      <c r="D32" s="606">
        <v>5244</v>
      </c>
      <c r="E32" s="606">
        <v>8407</v>
      </c>
      <c r="F32" s="607">
        <v>538</v>
      </c>
      <c r="G32" s="608">
        <v>531</v>
      </c>
      <c r="H32" s="608">
        <v>824</v>
      </c>
      <c r="I32" s="608">
        <v>1135</v>
      </c>
      <c r="J32" s="608">
        <v>2216</v>
      </c>
      <c r="K32" s="608">
        <v>1430</v>
      </c>
      <c r="L32" s="608">
        <v>1852</v>
      </c>
      <c r="M32" s="608">
        <v>1814</v>
      </c>
      <c r="N32" s="608">
        <v>1765</v>
      </c>
      <c r="O32" s="609">
        <v>1546</v>
      </c>
    </row>
    <row r="33" spans="2:15" x14ac:dyDescent="0.25">
      <c r="B33" s="604" t="s">
        <v>363</v>
      </c>
      <c r="C33" s="605">
        <v>11657</v>
      </c>
      <c r="D33" s="606">
        <v>5064</v>
      </c>
      <c r="E33" s="606">
        <v>6593</v>
      </c>
      <c r="F33" s="607">
        <v>890</v>
      </c>
      <c r="G33" s="608">
        <v>681</v>
      </c>
      <c r="H33" s="608">
        <v>1113</v>
      </c>
      <c r="I33" s="608">
        <v>1040</v>
      </c>
      <c r="J33" s="608">
        <v>1340</v>
      </c>
      <c r="K33" s="608">
        <v>1284</v>
      </c>
      <c r="L33" s="608">
        <v>1010</v>
      </c>
      <c r="M33" s="608">
        <v>1341</v>
      </c>
      <c r="N33" s="608">
        <v>1327</v>
      </c>
      <c r="O33" s="609">
        <v>1631</v>
      </c>
    </row>
    <row r="34" spans="2:15" x14ac:dyDescent="0.25">
      <c r="B34" s="604" t="s">
        <v>364</v>
      </c>
      <c r="C34" s="605">
        <v>2623</v>
      </c>
      <c r="D34" s="606">
        <v>1469</v>
      </c>
      <c r="E34" s="606">
        <v>1154</v>
      </c>
      <c r="F34" s="607">
        <v>137</v>
      </c>
      <c r="G34" s="608">
        <v>153</v>
      </c>
      <c r="H34" s="608">
        <v>204</v>
      </c>
      <c r="I34" s="608">
        <v>332</v>
      </c>
      <c r="J34" s="608">
        <v>643</v>
      </c>
      <c r="K34" s="608">
        <v>433</v>
      </c>
      <c r="L34" s="608">
        <v>206</v>
      </c>
      <c r="M34" s="608">
        <v>181</v>
      </c>
      <c r="N34" s="608">
        <v>115</v>
      </c>
      <c r="O34" s="609">
        <v>219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365</v>
      </c>
      <c r="C36" s="599">
        <v>56946</v>
      </c>
      <c r="D36" s="600">
        <v>20713</v>
      </c>
      <c r="E36" s="600">
        <v>36233</v>
      </c>
      <c r="F36" s="601">
        <v>2422</v>
      </c>
      <c r="G36" s="602">
        <v>2796</v>
      </c>
      <c r="H36" s="602">
        <v>3873</v>
      </c>
      <c r="I36" s="602">
        <v>5253</v>
      </c>
      <c r="J36" s="602">
        <v>6369</v>
      </c>
      <c r="K36" s="602">
        <v>5969</v>
      </c>
      <c r="L36" s="602">
        <v>6752</v>
      </c>
      <c r="M36" s="602">
        <v>6746</v>
      </c>
      <c r="N36" s="602">
        <v>7961</v>
      </c>
      <c r="O36" s="603">
        <v>8805</v>
      </c>
    </row>
    <row r="37" spans="2:15" x14ac:dyDescent="0.25">
      <c r="B37" s="604" t="s">
        <v>366</v>
      </c>
      <c r="C37" s="605">
        <v>13890</v>
      </c>
      <c r="D37" s="606">
        <v>4799</v>
      </c>
      <c r="E37" s="606">
        <v>9091</v>
      </c>
      <c r="F37" s="607">
        <v>749</v>
      </c>
      <c r="G37" s="608">
        <v>535</v>
      </c>
      <c r="H37" s="608">
        <v>1003</v>
      </c>
      <c r="I37" s="608">
        <v>1098</v>
      </c>
      <c r="J37" s="608">
        <v>1414</v>
      </c>
      <c r="K37" s="608">
        <v>1718</v>
      </c>
      <c r="L37" s="608">
        <v>1605</v>
      </c>
      <c r="M37" s="608">
        <v>1352</v>
      </c>
      <c r="N37" s="608">
        <v>1721</v>
      </c>
      <c r="O37" s="609">
        <v>2695</v>
      </c>
    </row>
    <row r="38" spans="2:15" x14ac:dyDescent="0.25">
      <c r="B38" s="604" t="s">
        <v>367</v>
      </c>
      <c r="C38" s="605">
        <v>19950</v>
      </c>
      <c r="D38" s="606">
        <v>6204</v>
      </c>
      <c r="E38" s="606">
        <v>13746</v>
      </c>
      <c r="F38" s="607">
        <v>862</v>
      </c>
      <c r="G38" s="608">
        <v>997</v>
      </c>
      <c r="H38" s="608">
        <v>1408</v>
      </c>
      <c r="I38" s="608">
        <v>1237</v>
      </c>
      <c r="J38" s="608">
        <v>1700</v>
      </c>
      <c r="K38" s="608">
        <v>2376</v>
      </c>
      <c r="L38" s="608">
        <v>2339</v>
      </c>
      <c r="M38" s="608">
        <v>2909</v>
      </c>
      <c r="N38" s="608">
        <v>3191</v>
      </c>
      <c r="O38" s="609">
        <v>2931</v>
      </c>
    </row>
    <row r="39" spans="2:15" x14ac:dyDescent="0.25">
      <c r="B39" s="604" t="s">
        <v>368</v>
      </c>
      <c r="C39" s="605">
        <v>23106</v>
      </c>
      <c r="D39" s="606">
        <v>9710</v>
      </c>
      <c r="E39" s="606">
        <v>13396</v>
      </c>
      <c r="F39" s="607">
        <v>811</v>
      </c>
      <c r="G39" s="608">
        <v>1264</v>
      </c>
      <c r="H39" s="608">
        <v>1462</v>
      </c>
      <c r="I39" s="608">
        <v>2918</v>
      </c>
      <c r="J39" s="608">
        <v>3255</v>
      </c>
      <c r="K39" s="608">
        <v>1875</v>
      </c>
      <c r="L39" s="608">
        <v>2808</v>
      </c>
      <c r="M39" s="608">
        <v>2485</v>
      </c>
      <c r="N39" s="608">
        <v>3049</v>
      </c>
      <c r="O39" s="609">
        <v>3179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369</v>
      </c>
      <c r="C41" s="599">
        <v>23205</v>
      </c>
      <c r="D41" s="600">
        <v>8827</v>
      </c>
      <c r="E41" s="600">
        <v>14378</v>
      </c>
      <c r="F41" s="601">
        <v>1283</v>
      </c>
      <c r="G41" s="602">
        <v>1168</v>
      </c>
      <c r="H41" s="602">
        <v>1858</v>
      </c>
      <c r="I41" s="602">
        <v>2136</v>
      </c>
      <c r="J41" s="602">
        <v>2382</v>
      </c>
      <c r="K41" s="602">
        <v>2621</v>
      </c>
      <c r="L41" s="602">
        <v>2793</v>
      </c>
      <c r="M41" s="602">
        <v>3073</v>
      </c>
      <c r="N41" s="602">
        <v>2799</v>
      </c>
      <c r="O41" s="603">
        <v>3092</v>
      </c>
    </row>
    <row r="42" spans="2:15" x14ac:dyDescent="0.25">
      <c r="B42" s="604" t="s">
        <v>370</v>
      </c>
      <c r="C42" s="605">
        <v>5601</v>
      </c>
      <c r="D42" s="606">
        <v>1638</v>
      </c>
      <c r="E42" s="606">
        <v>3963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855</v>
      </c>
      <c r="N42" s="608">
        <v>886</v>
      </c>
      <c r="O42" s="609">
        <v>906</v>
      </c>
    </row>
    <row r="43" spans="2:15" x14ac:dyDescent="0.25">
      <c r="B43" s="604" t="s">
        <v>371</v>
      </c>
      <c r="C43" s="605">
        <v>9808</v>
      </c>
      <c r="D43" s="606">
        <v>3741</v>
      </c>
      <c r="E43" s="606">
        <v>6067</v>
      </c>
      <c r="F43" s="607">
        <v>558</v>
      </c>
      <c r="G43" s="608">
        <v>435</v>
      </c>
      <c r="H43" s="608">
        <v>671</v>
      </c>
      <c r="I43" s="608">
        <v>1146</v>
      </c>
      <c r="J43" s="608">
        <v>931</v>
      </c>
      <c r="K43" s="608">
        <v>1000</v>
      </c>
      <c r="L43" s="608">
        <v>1152</v>
      </c>
      <c r="M43" s="608">
        <v>1404</v>
      </c>
      <c r="N43" s="608">
        <v>1368</v>
      </c>
      <c r="O43" s="609">
        <v>1143</v>
      </c>
    </row>
    <row r="44" spans="2:15" x14ac:dyDescent="0.25">
      <c r="B44" s="604" t="s">
        <v>372</v>
      </c>
      <c r="C44" s="605">
        <v>7796</v>
      </c>
      <c r="D44" s="606">
        <v>3448</v>
      </c>
      <c r="E44" s="606">
        <v>4348</v>
      </c>
      <c r="F44" s="607">
        <v>465</v>
      </c>
      <c r="G44" s="608">
        <v>481</v>
      </c>
      <c r="H44" s="608">
        <v>854</v>
      </c>
      <c r="I44" s="608">
        <v>685</v>
      </c>
      <c r="J44" s="608">
        <v>963</v>
      </c>
      <c r="K44" s="608">
        <v>1096</v>
      </c>
      <c r="L44" s="608">
        <v>850</v>
      </c>
      <c r="M44" s="608">
        <v>814</v>
      </c>
      <c r="N44" s="608">
        <v>545</v>
      </c>
      <c r="O44" s="609">
        <v>1043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373</v>
      </c>
      <c r="C46" s="599">
        <v>11127</v>
      </c>
      <c r="D46" s="600">
        <v>4585</v>
      </c>
      <c r="E46" s="600">
        <v>6542</v>
      </c>
      <c r="F46" s="601">
        <v>385</v>
      </c>
      <c r="G46" s="602">
        <v>481</v>
      </c>
      <c r="H46" s="602">
        <v>766</v>
      </c>
      <c r="I46" s="602">
        <v>1068</v>
      </c>
      <c r="J46" s="602">
        <v>1885</v>
      </c>
      <c r="K46" s="602">
        <v>1660</v>
      </c>
      <c r="L46" s="602">
        <v>1439</v>
      </c>
      <c r="M46" s="602">
        <v>1402</v>
      </c>
      <c r="N46" s="602">
        <v>1150</v>
      </c>
      <c r="O46" s="603">
        <v>891</v>
      </c>
    </row>
    <row r="47" spans="2:15" x14ac:dyDescent="0.25">
      <c r="B47" s="604" t="s">
        <v>374</v>
      </c>
      <c r="C47" s="605">
        <v>942</v>
      </c>
      <c r="D47" s="606">
        <v>492</v>
      </c>
      <c r="E47" s="606">
        <v>450</v>
      </c>
      <c r="F47" s="607">
        <v>63</v>
      </c>
      <c r="G47" s="608">
        <v>72</v>
      </c>
      <c r="H47" s="608">
        <v>133</v>
      </c>
      <c r="I47" s="608">
        <v>120</v>
      </c>
      <c r="J47" s="608">
        <v>104</v>
      </c>
      <c r="K47" s="608">
        <v>100</v>
      </c>
      <c r="L47" s="608">
        <v>107</v>
      </c>
      <c r="M47" s="608">
        <v>91</v>
      </c>
      <c r="N47" s="608">
        <v>73</v>
      </c>
      <c r="O47" s="609">
        <v>79</v>
      </c>
    </row>
    <row r="48" spans="2:15" x14ac:dyDescent="0.25">
      <c r="B48" s="604" t="s">
        <v>375</v>
      </c>
      <c r="C48" s="605">
        <v>2699</v>
      </c>
      <c r="D48" s="606">
        <v>1190</v>
      </c>
      <c r="E48" s="606">
        <v>1509</v>
      </c>
      <c r="F48" s="607">
        <v>159</v>
      </c>
      <c r="G48" s="608">
        <v>184</v>
      </c>
      <c r="H48" s="608">
        <v>226</v>
      </c>
      <c r="I48" s="608">
        <v>287</v>
      </c>
      <c r="J48" s="608">
        <v>334</v>
      </c>
      <c r="K48" s="608">
        <v>349</v>
      </c>
      <c r="L48" s="608">
        <v>331</v>
      </c>
      <c r="M48" s="608">
        <v>333</v>
      </c>
      <c r="N48" s="608">
        <v>243</v>
      </c>
      <c r="O48" s="609">
        <v>253</v>
      </c>
    </row>
    <row r="49" spans="2:15" x14ac:dyDescent="0.25">
      <c r="B49" s="604" t="s">
        <v>376</v>
      </c>
      <c r="C49" s="605">
        <v>7486</v>
      </c>
      <c r="D49" s="606">
        <v>2903</v>
      </c>
      <c r="E49" s="606">
        <v>4583</v>
      </c>
      <c r="F49" s="607">
        <v>163</v>
      </c>
      <c r="G49" s="608">
        <v>225</v>
      </c>
      <c r="H49" s="608">
        <v>407</v>
      </c>
      <c r="I49" s="608">
        <v>661</v>
      </c>
      <c r="J49" s="608">
        <v>1447</v>
      </c>
      <c r="K49" s="608">
        <v>1211</v>
      </c>
      <c r="L49" s="608">
        <v>1001</v>
      </c>
      <c r="M49" s="608">
        <v>978</v>
      </c>
      <c r="N49" s="608">
        <v>834</v>
      </c>
      <c r="O49" s="609">
        <v>559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377</v>
      </c>
      <c r="C51" s="599">
        <v>17988</v>
      </c>
      <c r="D51" s="600">
        <v>7004</v>
      </c>
      <c r="E51" s="600">
        <v>10984</v>
      </c>
      <c r="F51" s="601">
        <v>734</v>
      </c>
      <c r="G51" s="602">
        <v>946</v>
      </c>
      <c r="H51" s="602">
        <v>1333</v>
      </c>
      <c r="I51" s="602">
        <v>1796</v>
      </c>
      <c r="J51" s="602">
        <v>2195</v>
      </c>
      <c r="K51" s="602">
        <v>2196</v>
      </c>
      <c r="L51" s="602">
        <v>2408</v>
      </c>
      <c r="M51" s="602">
        <v>2356</v>
      </c>
      <c r="N51" s="602">
        <v>2095</v>
      </c>
      <c r="O51" s="603">
        <v>1929</v>
      </c>
    </row>
    <row r="52" spans="2:15" x14ac:dyDescent="0.25">
      <c r="B52" s="604" t="s">
        <v>378</v>
      </c>
      <c r="C52" s="605">
        <v>1765</v>
      </c>
      <c r="D52" s="606">
        <v>743</v>
      </c>
      <c r="E52" s="606">
        <v>1022</v>
      </c>
      <c r="F52" s="607">
        <v>44</v>
      </c>
      <c r="G52" s="608">
        <v>89</v>
      </c>
      <c r="H52" s="608">
        <v>83</v>
      </c>
      <c r="I52" s="608">
        <v>190</v>
      </c>
      <c r="J52" s="608">
        <v>337</v>
      </c>
      <c r="K52" s="608">
        <v>316</v>
      </c>
      <c r="L52" s="608">
        <v>206</v>
      </c>
      <c r="M52" s="608">
        <v>170</v>
      </c>
      <c r="N52" s="608">
        <v>176</v>
      </c>
      <c r="O52" s="609">
        <v>154</v>
      </c>
    </row>
    <row r="53" spans="2:15" x14ac:dyDescent="0.25">
      <c r="B53" s="604" t="s">
        <v>379</v>
      </c>
      <c r="C53" s="605">
        <v>5729</v>
      </c>
      <c r="D53" s="606">
        <v>1839</v>
      </c>
      <c r="E53" s="606">
        <v>3890</v>
      </c>
      <c r="F53" s="607">
        <v>236</v>
      </c>
      <c r="G53" s="608">
        <v>254</v>
      </c>
      <c r="H53" s="608">
        <v>327</v>
      </c>
      <c r="I53" s="608">
        <v>403</v>
      </c>
      <c r="J53" s="608">
        <v>619</v>
      </c>
      <c r="K53" s="608">
        <v>678</v>
      </c>
      <c r="L53" s="608">
        <v>935</v>
      </c>
      <c r="M53" s="608">
        <v>892</v>
      </c>
      <c r="N53" s="608">
        <v>702</v>
      </c>
      <c r="O53" s="609">
        <v>683</v>
      </c>
    </row>
    <row r="54" spans="2:15" x14ac:dyDescent="0.25">
      <c r="B54" s="604" t="s">
        <v>380</v>
      </c>
      <c r="C54" s="605">
        <v>2531</v>
      </c>
      <c r="D54" s="606">
        <v>844</v>
      </c>
      <c r="E54" s="606">
        <v>1687</v>
      </c>
      <c r="F54" s="607">
        <v>117</v>
      </c>
      <c r="G54" s="608">
        <v>105</v>
      </c>
      <c r="H54" s="608">
        <v>222</v>
      </c>
      <c r="I54" s="608">
        <v>194</v>
      </c>
      <c r="J54" s="608">
        <v>206</v>
      </c>
      <c r="K54" s="608">
        <v>221</v>
      </c>
      <c r="L54" s="608">
        <v>429</v>
      </c>
      <c r="M54" s="608">
        <v>358</v>
      </c>
      <c r="N54" s="608">
        <v>345</v>
      </c>
      <c r="O54" s="609">
        <v>334</v>
      </c>
    </row>
    <row r="55" spans="2:15" x14ac:dyDescent="0.25">
      <c r="B55" s="604" t="s">
        <v>381</v>
      </c>
      <c r="C55" s="605">
        <v>3499</v>
      </c>
      <c r="D55" s="606">
        <v>1352</v>
      </c>
      <c r="E55" s="606">
        <v>2147</v>
      </c>
      <c r="F55" s="607">
        <v>132</v>
      </c>
      <c r="G55" s="608">
        <v>183</v>
      </c>
      <c r="H55" s="608">
        <v>221</v>
      </c>
      <c r="I55" s="608">
        <v>431</v>
      </c>
      <c r="J55" s="608">
        <v>385</v>
      </c>
      <c r="K55" s="608">
        <v>356</v>
      </c>
      <c r="L55" s="608">
        <v>316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382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383</v>
      </c>
      <c r="C58" s="599">
        <v>13556</v>
      </c>
      <c r="D58" s="600">
        <v>5552</v>
      </c>
      <c r="E58" s="600">
        <v>8004</v>
      </c>
      <c r="F58" s="601">
        <v>342</v>
      </c>
      <c r="G58" s="602">
        <v>588</v>
      </c>
      <c r="H58" s="602">
        <v>848</v>
      </c>
      <c r="I58" s="602">
        <v>1697</v>
      </c>
      <c r="J58" s="602">
        <v>2077</v>
      </c>
      <c r="K58" s="602">
        <v>1962</v>
      </c>
      <c r="L58" s="602">
        <v>2008</v>
      </c>
      <c r="M58" s="602">
        <v>1625</v>
      </c>
      <c r="N58" s="602">
        <v>1275</v>
      </c>
      <c r="O58" s="603">
        <v>1134</v>
      </c>
    </row>
    <row r="59" spans="2:15" x14ac:dyDescent="0.25">
      <c r="B59" s="604" t="s">
        <v>384</v>
      </c>
      <c r="C59" s="605">
        <v>1965</v>
      </c>
      <c r="D59" s="606">
        <v>912</v>
      </c>
      <c r="E59" s="606">
        <v>1053</v>
      </c>
      <c r="F59" s="607">
        <v>52</v>
      </c>
      <c r="G59" s="608">
        <v>153</v>
      </c>
      <c r="H59" s="608">
        <v>95</v>
      </c>
      <c r="I59" s="608">
        <v>274</v>
      </c>
      <c r="J59" s="608">
        <v>338</v>
      </c>
      <c r="K59" s="608">
        <v>363</v>
      </c>
      <c r="L59" s="608">
        <v>285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385</v>
      </c>
      <c r="C60" s="605">
        <v>879</v>
      </c>
      <c r="D60" s="606">
        <v>522</v>
      </c>
      <c r="E60" s="606">
        <v>357</v>
      </c>
      <c r="F60" s="607">
        <v>39</v>
      </c>
      <c r="G60" s="608">
        <v>44</v>
      </c>
      <c r="H60" s="608">
        <v>105</v>
      </c>
      <c r="I60" s="608">
        <v>135</v>
      </c>
      <c r="J60" s="608">
        <v>199</v>
      </c>
      <c r="K60" s="608">
        <v>108</v>
      </c>
      <c r="L60" s="608">
        <v>115</v>
      </c>
      <c r="M60" s="608">
        <v>64</v>
      </c>
      <c r="N60" s="608">
        <v>43</v>
      </c>
      <c r="O60" s="609">
        <v>27</v>
      </c>
    </row>
    <row r="61" spans="2:15" x14ac:dyDescent="0.25">
      <c r="B61" s="604" t="s">
        <v>386</v>
      </c>
      <c r="C61" s="605">
        <v>5206</v>
      </c>
      <c r="D61" s="606">
        <v>2151</v>
      </c>
      <c r="E61" s="606">
        <v>3055</v>
      </c>
      <c r="F61" s="607">
        <v>145</v>
      </c>
      <c r="G61" s="608">
        <v>208</v>
      </c>
      <c r="H61" s="608">
        <v>269</v>
      </c>
      <c r="I61" s="608">
        <v>701</v>
      </c>
      <c r="J61" s="608">
        <v>828</v>
      </c>
      <c r="K61" s="608">
        <v>751</v>
      </c>
      <c r="L61" s="608">
        <v>866</v>
      </c>
      <c r="M61" s="608">
        <v>582</v>
      </c>
      <c r="N61" s="608">
        <v>485</v>
      </c>
      <c r="O61" s="609">
        <v>371</v>
      </c>
    </row>
    <row r="62" spans="2:15" x14ac:dyDescent="0.25">
      <c r="B62" s="604" t="s">
        <v>387</v>
      </c>
      <c r="C62" s="605">
        <v>5506</v>
      </c>
      <c r="D62" s="606">
        <v>1967</v>
      </c>
      <c r="E62" s="606">
        <v>3539</v>
      </c>
      <c r="F62" s="607">
        <v>106</v>
      </c>
      <c r="G62" s="608">
        <v>183</v>
      </c>
      <c r="H62" s="608">
        <v>379</v>
      </c>
      <c r="I62" s="608">
        <v>587</v>
      </c>
      <c r="J62" s="608">
        <v>712</v>
      </c>
      <c r="K62" s="608">
        <v>740</v>
      </c>
      <c r="L62" s="608">
        <v>742</v>
      </c>
      <c r="M62" s="608">
        <v>800</v>
      </c>
      <c r="N62" s="608">
        <v>630</v>
      </c>
      <c r="O62" s="609">
        <v>627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A023-4876-4020-982D-37DC4E941AA9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8.5703125" bestFit="1" customWidth="1"/>
  </cols>
  <sheetData>
    <row r="2" spans="2:15" ht="18" x14ac:dyDescent="0.25">
      <c r="B2" s="572" t="s">
        <v>388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389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623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>
        <v>2009</v>
      </c>
      <c r="G7" s="585">
        <v>2008</v>
      </c>
      <c r="H7" s="585">
        <v>2007</v>
      </c>
      <c r="I7" s="585">
        <v>2006</v>
      </c>
      <c r="J7" s="585" t="s">
        <v>354</v>
      </c>
      <c r="K7" s="585" t="s">
        <v>390</v>
      </c>
      <c r="L7" s="585">
        <v>2003</v>
      </c>
      <c r="M7" s="585">
        <v>2002</v>
      </c>
      <c r="N7" s="585">
        <v>2001</v>
      </c>
      <c r="O7" s="624">
        <v>2000</v>
      </c>
    </row>
    <row r="8" spans="2:15" ht="15.75" thickBot="1" x14ac:dyDescent="0.3">
      <c r="B8" s="604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5"/>
    </row>
    <row r="9" spans="2:15" x14ac:dyDescent="0.25">
      <c r="B9" s="626"/>
      <c r="C9" s="627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628" t="s">
        <v>29</v>
      </c>
      <c r="C10" s="629">
        <v>53317</v>
      </c>
      <c r="D10" s="600">
        <v>25106</v>
      </c>
      <c r="E10" s="600">
        <v>28211</v>
      </c>
      <c r="F10" s="601">
        <v>2990</v>
      </c>
      <c r="G10" s="602">
        <v>4091</v>
      </c>
      <c r="H10" s="602">
        <v>5350</v>
      </c>
      <c r="I10" s="602">
        <v>5404</v>
      </c>
      <c r="J10" s="602">
        <v>7271</v>
      </c>
      <c r="K10" s="602">
        <v>5829</v>
      </c>
      <c r="L10" s="602">
        <v>6516</v>
      </c>
      <c r="M10" s="602">
        <v>5289</v>
      </c>
      <c r="N10" s="602">
        <v>5351</v>
      </c>
      <c r="O10" s="603">
        <v>5226</v>
      </c>
    </row>
    <row r="11" spans="2:15" x14ac:dyDescent="0.25">
      <c r="B11" s="630"/>
      <c r="C11" s="631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32" t="s">
        <v>227</v>
      </c>
      <c r="C12" s="629">
        <v>46508</v>
      </c>
      <c r="D12" s="600">
        <v>21253</v>
      </c>
      <c r="E12" s="600">
        <v>25255</v>
      </c>
      <c r="F12" s="601">
        <v>2642</v>
      </c>
      <c r="G12" s="602">
        <v>3019</v>
      </c>
      <c r="H12" s="602">
        <v>5057</v>
      </c>
      <c r="I12" s="602">
        <v>4473</v>
      </c>
      <c r="J12" s="602">
        <v>6062</v>
      </c>
      <c r="K12" s="602">
        <v>4894</v>
      </c>
      <c r="L12" s="602">
        <v>5577</v>
      </c>
      <c r="M12" s="602">
        <v>4779</v>
      </c>
      <c r="N12" s="602">
        <v>5000</v>
      </c>
      <c r="O12" s="603">
        <v>5005</v>
      </c>
    </row>
    <row r="13" spans="2:15" x14ac:dyDescent="0.25">
      <c r="B13" s="630" t="s">
        <v>228</v>
      </c>
      <c r="C13" s="631">
        <v>29984</v>
      </c>
      <c r="D13" s="606">
        <v>12716</v>
      </c>
      <c r="E13" s="606">
        <v>17268</v>
      </c>
      <c r="F13" s="607">
        <v>1384</v>
      </c>
      <c r="G13" s="608">
        <v>1628</v>
      </c>
      <c r="H13" s="608">
        <v>3645</v>
      </c>
      <c r="I13" s="608">
        <v>2646</v>
      </c>
      <c r="J13" s="608">
        <v>3413</v>
      </c>
      <c r="K13" s="608">
        <v>2719</v>
      </c>
      <c r="L13" s="608">
        <v>3894</v>
      </c>
      <c r="M13" s="608">
        <v>3280</v>
      </c>
      <c r="N13" s="608">
        <v>3832</v>
      </c>
      <c r="O13" s="609">
        <v>3543</v>
      </c>
    </row>
    <row r="14" spans="2:15" x14ac:dyDescent="0.25">
      <c r="B14" s="630" t="s">
        <v>229</v>
      </c>
      <c r="C14" s="631">
        <v>12498</v>
      </c>
      <c r="D14" s="606">
        <v>6587</v>
      </c>
      <c r="E14" s="606">
        <v>5911</v>
      </c>
      <c r="F14" s="607">
        <v>1126</v>
      </c>
      <c r="G14" s="608">
        <v>1150</v>
      </c>
      <c r="H14" s="608">
        <v>1146</v>
      </c>
      <c r="I14" s="608">
        <v>1199</v>
      </c>
      <c r="J14" s="608">
        <v>1966</v>
      </c>
      <c r="K14" s="608">
        <v>1749</v>
      </c>
      <c r="L14" s="608">
        <v>1377</v>
      </c>
      <c r="M14" s="608">
        <v>971</v>
      </c>
      <c r="N14" s="608">
        <v>623</v>
      </c>
      <c r="O14" s="609">
        <v>1191</v>
      </c>
    </row>
    <row r="15" spans="2:15" x14ac:dyDescent="0.25">
      <c r="B15" s="630" t="s">
        <v>342</v>
      </c>
      <c r="C15" s="631">
        <v>4026</v>
      </c>
      <c r="D15" s="606">
        <v>1950</v>
      </c>
      <c r="E15" s="606">
        <v>2076</v>
      </c>
      <c r="F15" s="607">
        <v>132</v>
      </c>
      <c r="G15" s="608">
        <v>241</v>
      </c>
      <c r="H15" s="608">
        <v>266</v>
      </c>
      <c r="I15" s="608">
        <v>628</v>
      </c>
      <c r="J15" s="608">
        <v>683</v>
      </c>
      <c r="K15" s="608">
        <v>426</v>
      </c>
      <c r="L15" s="608">
        <v>306</v>
      </c>
      <c r="M15" s="608">
        <v>528</v>
      </c>
      <c r="N15" s="608">
        <v>545</v>
      </c>
      <c r="O15" s="609">
        <v>271</v>
      </c>
    </row>
    <row r="16" spans="2:15" x14ac:dyDescent="0.25">
      <c r="B16" s="632" t="s">
        <v>231</v>
      </c>
      <c r="C16" s="629">
        <v>6809</v>
      </c>
      <c r="D16" s="600">
        <v>3853</v>
      </c>
      <c r="E16" s="600">
        <v>2956</v>
      </c>
      <c r="F16" s="601">
        <v>348</v>
      </c>
      <c r="G16" s="602">
        <v>1072</v>
      </c>
      <c r="H16" s="602">
        <v>293</v>
      </c>
      <c r="I16" s="602">
        <v>931</v>
      </c>
      <c r="J16" s="602">
        <v>1209</v>
      </c>
      <c r="K16" s="602">
        <v>935</v>
      </c>
      <c r="L16" s="602">
        <v>939</v>
      </c>
      <c r="M16" s="602">
        <v>510</v>
      </c>
      <c r="N16" s="602">
        <v>351</v>
      </c>
      <c r="O16" s="603">
        <v>221</v>
      </c>
    </row>
    <row r="17" spans="2:15" x14ac:dyDescent="0.25">
      <c r="B17" s="630" t="s">
        <v>232</v>
      </c>
      <c r="C17" s="631">
        <v>3202</v>
      </c>
      <c r="D17" s="606">
        <v>2176</v>
      </c>
      <c r="E17" s="606">
        <v>1026</v>
      </c>
      <c r="F17" s="607">
        <v>204</v>
      </c>
      <c r="G17" s="608">
        <v>927</v>
      </c>
      <c r="H17" s="608">
        <v>115</v>
      </c>
      <c r="I17" s="608">
        <v>317</v>
      </c>
      <c r="J17" s="608">
        <v>613</v>
      </c>
      <c r="K17" s="608">
        <v>307</v>
      </c>
      <c r="L17" s="608">
        <v>489</v>
      </c>
      <c r="M17" s="608">
        <v>112</v>
      </c>
      <c r="N17" s="608">
        <v>80</v>
      </c>
      <c r="O17" s="609">
        <v>38</v>
      </c>
    </row>
    <row r="18" spans="2:15" x14ac:dyDescent="0.25">
      <c r="B18" s="630" t="s">
        <v>343</v>
      </c>
      <c r="C18" s="631">
        <v>3607</v>
      </c>
      <c r="D18" s="606">
        <v>1677</v>
      </c>
      <c r="E18" s="606">
        <v>1930</v>
      </c>
      <c r="F18" s="607">
        <v>144</v>
      </c>
      <c r="G18" s="608">
        <v>145</v>
      </c>
      <c r="H18" s="608">
        <v>178</v>
      </c>
      <c r="I18" s="608">
        <v>614</v>
      </c>
      <c r="J18" s="608">
        <v>596</v>
      </c>
      <c r="K18" s="608">
        <v>628</v>
      </c>
      <c r="L18" s="608">
        <v>450</v>
      </c>
      <c r="M18" s="608">
        <v>398</v>
      </c>
      <c r="N18" s="608">
        <v>271</v>
      </c>
      <c r="O18" s="609">
        <v>183</v>
      </c>
    </row>
    <row r="19" spans="2:15" x14ac:dyDescent="0.25">
      <c r="B19" s="630"/>
      <c r="C19" s="631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32" t="s">
        <v>234</v>
      </c>
      <c r="C20" s="629">
        <v>53089</v>
      </c>
      <c r="D20" s="600">
        <v>25026</v>
      </c>
      <c r="E20" s="600">
        <v>28063</v>
      </c>
      <c r="F20" s="601">
        <v>2990</v>
      </c>
      <c r="G20" s="602">
        <v>4089</v>
      </c>
      <c r="H20" s="602">
        <v>5301</v>
      </c>
      <c r="I20" s="602">
        <v>5400</v>
      </c>
      <c r="J20" s="602">
        <v>7246</v>
      </c>
      <c r="K20" s="602">
        <v>5823</v>
      </c>
      <c r="L20" s="602">
        <v>6459</v>
      </c>
      <c r="M20" s="602">
        <v>5249</v>
      </c>
      <c r="N20" s="602">
        <v>5306</v>
      </c>
      <c r="O20" s="603">
        <v>5226</v>
      </c>
    </row>
    <row r="21" spans="2:15" x14ac:dyDescent="0.25">
      <c r="B21" s="630" t="s">
        <v>235</v>
      </c>
      <c r="C21" s="631">
        <v>52582</v>
      </c>
      <c r="D21" s="606">
        <v>24581</v>
      </c>
      <c r="E21" s="606">
        <v>28001</v>
      </c>
      <c r="F21" s="607">
        <v>2949</v>
      </c>
      <c r="G21" s="608">
        <v>3993</v>
      </c>
      <c r="H21" s="608">
        <v>5271</v>
      </c>
      <c r="I21" s="608">
        <v>5274</v>
      </c>
      <c r="J21" s="608">
        <v>7094</v>
      </c>
      <c r="K21" s="608">
        <v>5763</v>
      </c>
      <c r="L21" s="608">
        <v>6457</v>
      </c>
      <c r="M21" s="608">
        <v>5249</v>
      </c>
      <c r="N21" s="608">
        <v>5306</v>
      </c>
      <c r="O21" s="609">
        <v>5226</v>
      </c>
    </row>
    <row r="22" spans="2:15" x14ac:dyDescent="0.25">
      <c r="B22" s="630" t="s">
        <v>236</v>
      </c>
      <c r="C22" s="631">
        <v>43389</v>
      </c>
      <c r="D22" s="606">
        <v>19790</v>
      </c>
      <c r="E22" s="606">
        <v>23599</v>
      </c>
      <c r="F22" s="607">
        <v>2327</v>
      </c>
      <c r="G22" s="608">
        <v>3478</v>
      </c>
      <c r="H22" s="608">
        <v>4481</v>
      </c>
      <c r="I22" s="608">
        <v>4194</v>
      </c>
      <c r="J22" s="608">
        <v>5310</v>
      </c>
      <c r="K22" s="608">
        <v>4432</v>
      </c>
      <c r="L22" s="608">
        <v>5558</v>
      </c>
      <c r="M22" s="608">
        <v>4302</v>
      </c>
      <c r="N22" s="608">
        <v>4699</v>
      </c>
      <c r="O22" s="609">
        <v>4608</v>
      </c>
    </row>
    <row r="23" spans="2:15" x14ac:dyDescent="0.25">
      <c r="B23" s="630" t="s">
        <v>237</v>
      </c>
      <c r="C23" s="631">
        <v>9193</v>
      </c>
      <c r="D23" s="606">
        <v>4791</v>
      </c>
      <c r="E23" s="606">
        <v>4402</v>
      </c>
      <c r="F23" s="607">
        <v>622</v>
      </c>
      <c r="G23" s="608">
        <v>515</v>
      </c>
      <c r="H23" s="608">
        <v>790</v>
      </c>
      <c r="I23" s="608">
        <v>1080</v>
      </c>
      <c r="J23" s="608">
        <v>1784</v>
      </c>
      <c r="K23" s="608">
        <v>1331</v>
      </c>
      <c r="L23" s="608">
        <v>899</v>
      </c>
      <c r="M23" s="608">
        <v>947</v>
      </c>
      <c r="N23" s="608">
        <v>607</v>
      </c>
      <c r="O23" s="609">
        <v>618</v>
      </c>
    </row>
    <row r="24" spans="2:15" x14ac:dyDescent="0.25">
      <c r="B24" s="630" t="s">
        <v>238</v>
      </c>
      <c r="C24" s="631">
        <v>507</v>
      </c>
      <c r="D24" s="606">
        <v>445</v>
      </c>
      <c r="E24" s="606">
        <v>62</v>
      </c>
      <c r="F24" s="607">
        <v>41</v>
      </c>
      <c r="G24" s="608">
        <v>96</v>
      </c>
      <c r="H24" s="608">
        <v>30</v>
      </c>
      <c r="I24" s="608">
        <v>126</v>
      </c>
      <c r="J24" s="608">
        <v>152</v>
      </c>
      <c r="K24" s="608">
        <v>60</v>
      </c>
      <c r="L24" s="608">
        <v>2</v>
      </c>
      <c r="M24" s="608">
        <v>0</v>
      </c>
      <c r="N24" s="608">
        <v>0</v>
      </c>
      <c r="O24" s="609">
        <v>0</v>
      </c>
    </row>
    <row r="25" spans="2:15" x14ac:dyDescent="0.25">
      <c r="B25" s="632" t="s">
        <v>239</v>
      </c>
      <c r="C25" s="629">
        <v>228</v>
      </c>
      <c r="D25" s="600">
        <v>80</v>
      </c>
      <c r="E25" s="600">
        <v>148</v>
      </c>
      <c r="F25" s="601">
        <v>0</v>
      </c>
      <c r="G25" s="602">
        <v>2</v>
      </c>
      <c r="H25" s="602">
        <v>49</v>
      </c>
      <c r="I25" s="602">
        <v>4</v>
      </c>
      <c r="J25" s="602">
        <v>25</v>
      </c>
      <c r="K25" s="602">
        <v>6</v>
      </c>
      <c r="L25" s="602">
        <v>57</v>
      </c>
      <c r="M25" s="602">
        <v>40</v>
      </c>
      <c r="N25" s="602">
        <v>45</v>
      </c>
      <c r="O25" s="603">
        <v>0</v>
      </c>
    </row>
    <row r="26" spans="2:15" x14ac:dyDescent="0.25">
      <c r="B26" s="630"/>
      <c r="C26" s="631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30"/>
      <c r="C27" s="631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32" t="s">
        <v>358</v>
      </c>
      <c r="C28" s="629">
        <v>21876</v>
      </c>
      <c r="D28" s="600">
        <v>10567</v>
      </c>
      <c r="E28" s="600">
        <v>11309</v>
      </c>
      <c r="F28" s="601">
        <v>1996</v>
      </c>
      <c r="G28" s="602">
        <v>2413</v>
      </c>
      <c r="H28" s="602">
        <v>1432</v>
      </c>
      <c r="I28" s="602">
        <v>1794</v>
      </c>
      <c r="J28" s="602">
        <v>2932</v>
      </c>
      <c r="K28" s="602">
        <v>2775</v>
      </c>
      <c r="L28" s="602">
        <v>2817</v>
      </c>
      <c r="M28" s="602">
        <v>1640</v>
      </c>
      <c r="N28" s="602">
        <v>1973</v>
      </c>
      <c r="O28" s="603">
        <v>2104</v>
      </c>
    </row>
    <row r="29" spans="2:15" x14ac:dyDescent="0.25">
      <c r="B29" s="630" t="s">
        <v>359</v>
      </c>
      <c r="C29" s="631">
        <v>5381</v>
      </c>
      <c r="D29" s="606">
        <v>2529</v>
      </c>
      <c r="E29" s="606">
        <v>2852</v>
      </c>
      <c r="F29" s="607">
        <v>353</v>
      </c>
      <c r="G29" s="608">
        <v>150</v>
      </c>
      <c r="H29" s="608">
        <v>790</v>
      </c>
      <c r="I29" s="608">
        <v>306</v>
      </c>
      <c r="J29" s="608">
        <v>930</v>
      </c>
      <c r="K29" s="608">
        <v>595</v>
      </c>
      <c r="L29" s="608">
        <v>837</v>
      </c>
      <c r="M29" s="608">
        <v>333</v>
      </c>
      <c r="N29" s="608">
        <v>479</v>
      </c>
      <c r="O29" s="609">
        <v>608</v>
      </c>
    </row>
    <row r="30" spans="2:15" x14ac:dyDescent="0.25">
      <c r="B30" s="630" t="s">
        <v>360</v>
      </c>
      <c r="C30" s="631">
        <v>6619</v>
      </c>
      <c r="D30" s="606">
        <v>2476</v>
      </c>
      <c r="E30" s="606">
        <v>4143</v>
      </c>
      <c r="F30" s="607">
        <v>583</v>
      </c>
      <c r="G30" s="608">
        <v>957</v>
      </c>
      <c r="H30" s="608">
        <v>83</v>
      </c>
      <c r="I30" s="608">
        <v>431</v>
      </c>
      <c r="J30" s="608">
        <v>422</v>
      </c>
      <c r="K30" s="608">
        <v>606</v>
      </c>
      <c r="L30" s="608">
        <v>838</v>
      </c>
      <c r="M30" s="608">
        <v>765</v>
      </c>
      <c r="N30" s="608">
        <v>1295</v>
      </c>
      <c r="O30" s="609">
        <v>639</v>
      </c>
    </row>
    <row r="31" spans="2:15" x14ac:dyDescent="0.25">
      <c r="B31" s="630" t="s">
        <v>361</v>
      </c>
      <c r="C31" s="631">
        <v>811</v>
      </c>
      <c r="D31" s="606">
        <v>136</v>
      </c>
      <c r="E31" s="606">
        <v>675</v>
      </c>
      <c r="F31" s="607">
        <v>38</v>
      </c>
      <c r="G31" s="608">
        <v>8</v>
      </c>
      <c r="H31" s="608">
        <v>0</v>
      </c>
      <c r="I31" s="608">
        <v>4</v>
      </c>
      <c r="J31" s="608">
        <v>86</v>
      </c>
      <c r="K31" s="608">
        <v>308</v>
      </c>
      <c r="L31" s="608">
        <v>60</v>
      </c>
      <c r="M31" s="608">
        <v>155</v>
      </c>
      <c r="N31" s="608">
        <v>40</v>
      </c>
      <c r="O31" s="609">
        <v>112</v>
      </c>
    </row>
    <row r="32" spans="2:15" x14ac:dyDescent="0.25">
      <c r="B32" s="630" t="s">
        <v>362</v>
      </c>
      <c r="C32" s="631">
        <v>1995</v>
      </c>
      <c r="D32" s="606">
        <v>1161</v>
      </c>
      <c r="E32" s="606">
        <v>834</v>
      </c>
      <c r="F32" s="607">
        <v>235</v>
      </c>
      <c r="G32" s="608">
        <v>105</v>
      </c>
      <c r="H32" s="608">
        <v>169</v>
      </c>
      <c r="I32" s="608">
        <v>209</v>
      </c>
      <c r="J32" s="608">
        <v>443</v>
      </c>
      <c r="K32" s="608">
        <v>406</v>
      </c>
      <c r="L32" s="608">
        <v>124</v>
      </c>
      <c r="M32" s="608">
        <v>69</v>
      </c>
      <c r="N32" s="608">
        <v>79</v>
      </c>
      <c r="O32" s="609">
        <v>156</v>
      </c>
    </row>
    <row r="33" spans="2:15" x14ac:dyDescent="0.25">
      <c r="B33" s="630" t="s">
        <v>363</v>
      </c>
      <c r="C33" s="631">
        <v>3868</v>
      </c>
      <c r="D33" s="606">
        <v>2089</v>
      </c>
      <c r="E33" s="606">
        <v>1779</v>
      </c>
      <c r="F33" s="607">
        <v>583</v>
      </c>
      <c r="G33" s="608">
        <v>266</v>
      </c>
      <c r="H33" s="608">
        <v>275</v>
      </c>
      <c r="I33" s="608">
        <v>527</v>
      </c>
      <c r="J33" s="608">
        <v>438</v>
      </c>
      <c r="K33" s="608">
        <v>553</v>
      </c>
      <c r="L33" s="608">
        <v>469</v>
      </c>
      <c r="M33" s="608">
        <v>206</v>
      </c>
      <c r="N33" s="608">
        <v>0</v>
      </c>
      <c r="O33" s="609">
        <v>551</v>
      </c>
    </row>
    <row r="34" spans="2:15" x14ac:dyDescent="0.25">
      <c r="B34" s="630" t="s">
        <v>364</v>
      </c>
      <c r="C34" s="629">
        <v>3202</v>
      </c>
      <c r="D34" s="600">
        <v>2176</v>
      </c>
      <c r="E34" s="600">
        <v>1026</v>
      </c>
      <c r="F34" s="601">
        <v>204</v>
      </c>
      <c r="G34" s="602">
        <v>927</v>
      </c>
      <c r="H34" s="602">
        <v>115</v>
      </c>
      <c r="I34" s="602">
        <v>317</v>
      </c>
      <c r="J34" s="602">
        <v>613</v>
      </c>
      <c r="K34" s="602">
        <v>307</v>
      </c>
      <c r="L34" s="602">
        <v>489</v>
      </c>
      <c r="M34" s="602">
        <v>112</v>
      </c>
      <c r="N34" s="602">
        <v>80</v>
      </c>
      <c r="O34" s="603">
        <v>38</v>
      </c>
    </row>
    <row r="35" spans="2:15" x14ac:dyDescent="0.25">
      <c r="B35" s="630"/>
      <c r="C35" s="631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32" t="s">
        <v>365</v>
      </c>
      <c r="C36" s="631">
        <v>19930</v>
      </c>
      <c r="D36" s="606">
        <v>8830</v>
      </c>
      <c r="E36" s="606">
        <v>11100</v>
      </c>
      <c r="F36" s="607">
        <v>538</v>
      </c>
      <c r="G36" s="608">
        <v>605</v>
      </c>
      <c r="H36" s="608">
        <v>3057</v>
      </c>
      <c r="I36" s="608">
        <v>2111</v>
      </c>
      <c r="J36" s="608">
        <v>2519</v>
      </c>
      <c r="K36" s="608">
        <v>1573</v>
      </c>
      <c r="L36" s="608">
        <v>2451</v>
      </c>
      <c r="M36" s="608">
        <v>2408</v>
      </c>
      <c r="N36" s="608">
        <v>2320</v>
      </c>
      <c r="O36" s="609">
        <v>2348</v>
      </c>
    </row>
    <row r="37" spans="2:15" x14ac:dyDescent="0.25">
      <c r="B37" s="630" t="s">
        <v>366</v>
      </c>
      <c r="C37" s="631">
        <v>1946</v>
      </c>
      <c r="D37" s="606">
        <v>1119</v>
      </c>
      <c r="E37" s="606">
        <v>827</v>
      </c>
      <c r="F37" s="607">
        <v>90</v>
      </c>
      <c r="G37" s="608">
        <v>84</v>
      </c>
      <c r="H37" s="608">
        <v>285</v>
      </c>
      <c r="I37" s="608">
        <v>202</v>
      </c>
      <c r="J37" s="608">
        <v>458</v>
      </c>
      <c r="K37" s="608">
        <v>55</v>
      </c>
      <c r="L37" s="608">
        <v>232</v>
      </c>
      <c r="M37" s="608">
        <v>226</v>
      </c>
      <c r="N37" s="608">
        <v>262</v>
      </c>
      <c r="O37" s="609">
        <v>52</v>
      </c>
    </row>
    <row r="38" spans="2:15" x14ac:dyDescent="0.25">
      <c r="B38" s="630" t="s">
        <v>367</v>
      </c>
      <c r="C38" s="631">
        <v>15930</v>
      </c>
      <c r="D38" s="606">
        <v>6215</v>
      </c>
      <c r="E38" s="606">
        <v>9715</v>
      </c>
      <c r="F38" s="607">
        <v>0</v>
      </c>
      <c r="G38" s="608">
        <v>479</v>
      </c>
      <c r="H38" s="608">
        <v>2051</v>
      </c>
      <c r="I38" s="608">
        <v>1794</v>
      </c>
      <c r="J38" s="608">
        <v>1891</v>
      </c>
      <c r="K38" s="608">
        <v>1445</v>
      </c>
      <c r="L38" s="608">
        <v>2089</v>
      </c>
      <c r="M38" s="608">
        <v>2104</v>
      </c>
      <c r="N38" s="608">
        <v>2058</v>
      </c>
      <c r="O38" s="609">
        <v>2019</v>
      </c>
    </row>
    <row r="39" spans="2:15" x14ac:dyDescent="0.25">
      <c r="B39" s="630" t="s">
        <v>368</v>
      </c>
      <c r="C39" s="629">
        <v>2054</v>
      </c>
      <c r="D39" s="600">
        <v>1496</v>
      </c>
      <c r="E39" s="600">
        <v>558</v>
      </c>
      <c r="F39" s="601">
        <v>448</v>
      </c>
      <c r="G39" s="602">
        <v>42</v>
      </c>
      <c r="H39" s="602">
        <v>721</v>
      </c>
      <c r="I39" s="602">
        <v>115</v>
      </c>
      <c r="J39" s="602">
        <v>170</v>
      </c>
      <c r="K39" s="602">
        <v>73</v>
      </c>
      <c r="L39" s="602">
        <v>130</v>
      </c>
      <c r="M39" s="602">
        <v>78</v>
      </c>
      <c r="N39" s="602">
        <v>0</v>
      </c>
      <c r="O39" s="603">
        <v>277</v>
      </c>
    </row>
    <row r="40" spans="2:15" x14ac:dyDescent="0.25">
      <c r="B40" s="630"/>
      <c r="C40" s="631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32" t="s">
        <v>369</v>
      </c>
      <c r="C41" s="629">
        <v>2592</v>
      </c>
      <c r="D41" s="600">
        <v>1490</v>
      </c>
      <c r="E41" s="600">
        <v>1102</v>
      </c>
      <c r="F41" s="601">
        <v>160</v>
      </c>
      <c r="G41" s="602">
        <v>345</v>
      </c>
      <c r="H41" s="602">
        <v>322</v>
      </c>
      <c r="I41" s="602">
        <v>255</v>
      </c>
      <c r="J41" s="602">
        <v>408</v>
      </c>
      <c r="K41" s="602">
        <v>288</v>
      </c>
      <c r="L41" s="602">
        <v>336</v>
      </c>
      <c r="M41" s="602">
        <v>239</v>
      </c>
      <c r="N41" s="602">
        <v>4</v>
      </c>
      <c r="O41" s="603">
        <v>235</v>
      </c>
    </row>
    <row r="42" spans="2:15" x14ac:dyDescent="0.25">
      <c r="B42" s="630" t="s">
        <v>370</v>
      </c>
      <c r="C42" s="631">
        <v>98</v>
      </c>
      <c r="D42" s="606">
        <v>0</v>
      </c>
      <c r="E42" s="606">
        <v>98</v>
      </c>
      <c r="F42" s="607">
        <v>0</v>
      </c>
      <c r="G42" s="608">
        <v>0</v>
      </c>
      <c r="H42" s="608">
        <v>0</v>
      </c>
      <c r="I42" s="608">
        <v>0</v>
      </c>
      <c r="J42" s="608">
        <v>0</v>
      </c>
      <c r="K42" s="608">
        <v>0</v>
      </c>
      <c r="L42" s="608">
        <v>0</v>
      </c>
      <c r="M42" s="608">
        <v>73</v>
      </c>
      <c r="N42" s="608">
        <v>0</v>
      </c>
      <c r="O42" s="609">
        <v>25</v>
      </c>
    </row>
    <row r="43" spans="2:15" x14ac:dyDescent="0.25">
      <c r="B43" s="630" t="s">
        <v>371</v>
      </c>
      <c r="C43" s="631">
        <v>1471</v>
      </c>
      <c r="D43" s="606">
        <v>1223</v>
      </c>
      <c r="E43" s="606">
        <v>248</v>
      </c>
      <c r="F43" s="607">
        <v>156</v>
      </c>
      <c r="G43" s="608">
        <v>271</v>
      </c>
      <c r="H43" s="608">
        <v>237</v>
      </c>
      <c r="I43" s="608">
        <v>181</v>
      </c>
      <c r="J43" s="608">
        <v>378</v>
      </c>
      <c r="K43" s="608">
        <v>0</v>
      </c>
      <c r="L43" s="608">
        <v>92</v>
      </c>
      <c r="M43" s="608">
        <v>66</v>
      </c>
      <c r="N43" s="608">
        <v>0</v>
      </c>
      <c r="O43" s="609">
        <v>90</v>
      </c>
    </row>
    <row r="44" spans="2:15" x14ac:dyDescent="0.25">
      <c r="B44" s="630" t="s">
        <v>372</v>
      </c>
      <c r="C44" s="631">
        <v>1023</v>
      </c>
      <c r="D44" s="606">
        <v>267</v>
      </c>
      <c r="E44" s="606">
        <v>756</v>
      </c>
      <c r="F44" s="607">
        <v>4</v>
      </c>
      <c r="G44" s="608">
        <v>74</v>
      </c>
      <c r="H44" s="608">
        <v>85</v>
      </c>
      <c r="I44" s="608">
        <v>74</v>
      </c>
      <c r="J44" s="608">
        <v>30</v>
      </c>
      <c r="K44" s="608">
        <v>288</v>
      </c>
      <c r="L44" s="608">
        <v>244</v>
      </c>
      <c r="M44" s="608">
        <v>100</v>
      </c>
      <c r="N44" s="608">
        <v>4</v>
      </c>
      <c r="O44" s="609">
        <v>120</v>
      </c>
    </row>
    <row r="45" spans="2:15" x14ac:dyDescent="0.25">
      <c r="B45" s="630"/>
      <c r="C45" s="631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32" t="s">
        <v>373</v>
      </c>
      <c r="C46" s="629">
        <v>1908</v>
      </c>
      <c r="D46" s="600">
        <v>985</v>
      </c>
      <c r="E46" s="600">
        <v>923</v>
      </c>
      <c r="F46" s="601">
        <v>77</v>
      </c>
      <c r="G46" s="602">
        <v>101</v>
      </c>
      <c r="H46" s="602">
        <v>52</v>
      </c>
      <c r="I46" s="602">
        <v>247</v>
      </c>
      <c r="J46" s="602">
        <v>508</v>
      </c>
      <c r="K46" s="602">
        <v>183</v>
      </c>
      <c r="L46" s="602">
        <v>107</v>
      </c>
      <c r="M46" s="602">
        <v>269</v>
      </c>
      <c r="N46" s="602">
        <v>202</v>
      </c>
      <c r="O46" s="603">
        <v>162</v>
      </c>
    </row>
    <row r="47" spans="2:15" x14ac:dyDescent="0.25">
      <c r="B47" s="630" t="s">
        <v>374</v>
      </c>
      <c r="C47" s="631">
        <v>135</v>
      </c>
      <c r="D47" s="606">
        <v>96</v>
      </c>
      <c r="E47" s="606">
        <v>39</v>
      </c>
      <c r="F47" s="607">
        <v>75</v>
      </c>
      <c r="G47" s="608">
        <v>9</v>
      </c>
      <c r="H47" s="608">
        <v>2</v>
      </c>
      <c r="I47" s="608">
        <v>0</v>
      </c>
      <c r="J47" s="608">
        <v>10</v>
      </c>
      <c r="K47" s="608">
        <v>20</v>
      </c>
      <c r="L47" s="608">
        <v>0</v>
      </c>
      <c r="M47" s="608">
        <v>12</v>
      </c>
      <c r="N47" s="608">
        <v>7</v>
      </c>
      <c r="O47" s="609">
        <v>0</v>
      </c>
    </row>
    <row r="48" spans="2:15" x14ac:dyDescent="0.25">
      <c r="B48" s="630" t="s">
        <v>375</v>
      </c>
      <c r="C48" s="631">
        <v>82</v>
      </c>
      <c r="D48" s="606">
        <v>30</v>
      </c>
      <c r="E48" s="606">
        <v>52</v>
      </c>
      <c r="F48" s="607">
        <v>0</v>
      </c>
      <c r="G48" s="608">
        <v>0</v>
      </c>
      <c r="H48" s="608">
        <v>30</v>
      </c>
      <c r="I48" s="608">
        <v>0</v>
      </c>
      <c r="J48" s="608">
        <v>0</v>
      </c>
      <c r="K48" s="608">
        <v>6</v>
      </c>
      <c r="L48" s="608">
        <v>3</v>
      </c>
      <c r="M48" s="608">
        <v>0</v>
      </c>
      <c r="N48" s="608">
        <v>43</v>
      </c>
      <c r="O48" s="609">
        <v>0</v>
      </c>
    </row>
    <row r="49" spans="2:15" x14ac:dyDescent="0.25">
      <c r="B49" s="630" t="s">
        <v>376</v>
      </c>
      <c r="C49" s="631">
        <v>1691</v>
      </c>
      <c r="D49" s="606">
        <v>859</v>
      </c>
      <c r="E49" s="606">
        <v>832</v>
      </c>
      <c r="F49" s="607">
        <v>2</v>
      </c>
      <c r="G49" s="608">
        <v>92</v>
      </c>
      <c r="H49" s="608">
        <v>20</v>
      </c>
      <c r="I49" s="608">
        <v>247</v>
      </c>
      <c r="J49" s="608">
        <v>498</v>
      </c>
      <c r="K49" s="608">
        <v>157</v>
      </c>
      <c r="L49" s="608">
        <v>104</v>
      </c>
      <c r="M49" s="608">
        <v>257</v>
      </c>
      <c r="N49" s="608">
        <v>152</v>
      </c>
      <c r="O49" s="609">
        <v>162</v>
      </c>
    </row>
    <row r="50" spans="2:15" x14ac:dyDescent="0.25">
      <c r="B50" s="630"/>
      <c r="C50" s="631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32" t="s">
        <v>377</v>
      </c>
      <c r="C51" s="629">
        <v>1432</v>
      </c>
      <c r="D51" s="600">
        <v>642</v>
      </c>
      <c r="E51" s="600">
        <v>790</v>
      </c>
      <c r="F51" s="601">
        <v>20</v>
      </c>
      <c r="G51" s="602">
        <v>344</v>
      </c>
      <c r="H51" s="602">
        <v>114</v>
      </c>
      <c r="I51" s="602">
        <v>6</v>
      </c>
      <c r="J51" s="602">
        <v>158</v>
      </c>
      <c r="K51" s="602">
        <v>139</v>
      </c>
      <c r="L51" s="602">
        <v>210</v>
      </c>
      <c r="M51" s="602">
        <v>116</v>
      </c>
      <c r="N51" s="602">
        <v>240</v>
      </c>
      <c r="O51" s="603">
        <v>85</v>
      </c>
    </row>
    <row r="52" spans="2:15" x14ac:dyDescent="0.25">
      <c r="B52" s="630" t="s">
        <v>378</v>
      </c>
      <c r="C52" s="631">
        <v>97</v>
      </c>
      <c r="D52" s="606">
        <v>39</v>
      </c>
      <c r="E52" s="606">
        <v>58</v>
      </c>
      <c r="F52" s="607">
        <v>0</v>
      </c>
      <c r="G52" s="608">
        <v>2</v>
      </c>
      <c r="H52" s="608">
        <v>8</v>
      </c>
      <c r="I52" s="608">
        <v>4</v>
      </c>
      <c r="J52" s="608">
        <v>25</v>
      </c>
      <c r="K52" s="608">
        <v>0</v>
      </c>
      <c r="L52" s="608">
        <v>54</v>
      </c>
      <c r="M52" s="608">
        <v>4</v>
      </c>
      <c r="N52" s="608">
        <v>0</v>
      </c>
      <c r="O52" s="609">
        <v>0</v>
      </c>
    </row>
    <row r="53" spans="2:15" x14ac:dyDescent="0.25">
      <c r="B53" s="630" t="s">
        <v>379</v>
      </c>
      <c r="C53" s="631">
        <v>1249</v>
      </c>
      <c r="D53" s="606">
        <v>563</v>
      </c>
      <c r="E53" s="606">
        <v>686</v>
      </c>
      <c r="F53" s="607">
        <v>0</v>
      </c>
      <c r="G53" s="608">
        <v>342</v>
      </c>
      <c r="H53" s="608">
        <v>95</v>
      </c>
      <c r="I53" s="608">
        <v>2</v>
      </c>
      <c r="J53" s="608">
        <v>124</v>
      </c>
      <c r="K53" s="608">
        <v>133</v>
      </c>
      <c r="L53" s="608">
        <v>154</v>
      </c>
      <c r="M53" s="608">
        <v>76</v>
      </c>
      <c r="N53" s="608">
        <v>238</v>
      </c>
      <c r="O53" s="609">
        <v>85</v>
      </c>
    </row>
    <row r="54" spans="2:15" x14ac:dyDescent="0.25">
      <c r="B54" s="630" t="s">
        <v>380</v>
      </c>
      <c r="C54" s="631">
        <v>49</v>
      </c>
      <c r="D54" s="606">
        <v>11</v>
      </c>
      <c r="E54" s="606">
        <v>38</v>
      </c>
      <c r="F54" s="607">
        <v>0</v>
      </c>
      <c r="G54" s="608">
        <v>0</v>
      </c>
      <c r="H54" s="608">
        <v>11</v>
      </c>
      <c r="I54" s="608">
        <v>0</v>
      </c>
      <c r="J54" s="608">
        <v>0</v>
      </c>
      <c r="K54" s="608">
        <v>0</v>
      </c>
      <c r="L54" s="608">
        <v>0</v>
      </c>
      <c r="M54" s="608">
        <v>36</v>
      </c>
      <c r="N54" s="608">
        <v>2</v>
      </c>
      <c r="O54" s="609">
        <v>0</v>
      </c>
    </row>
    <row r="55" spans="2:15" x14ac:dyDescent="0.25">
      <c r="B55" s="630" t="s">
        <v>381</v>
      </c>
      <c r="C55" s="631">
        <v>37</v>
      </c>
      <c r="D55" s="606">
        <v>29</v>
      </c>
      <c r="E55" s="606">
        <v>8</v>
      </c>
      <c r="F55" s="607">
        <v>20</v>
      </c>
      <c r="G55" s="608">
        <v>0</v>
      </c>
      <c r="H55" s="608">
        <v>0</v>
      </c>
      <c r="I55" s="608">
        <v>0</v>
      </c>
      <c r="J55" s="608">
        <v>9</v>
      </c>
      <c r="K55" s="608">
        <v>6</v>
      </c>
      <c r="L55" s="608">
        <v>2</v>
      </c>
      <c r="M55" s="608">
        <v>0</v>
      </c>
      <c r="N55" s="608">
        <v>0</v>
      </c>
      <c r="O55" s="609">
        <v>0</v>
      </c>
    </row>
    <row r="56" spans="2:15" x14ac:dyDescent="0.25">
      <c r="B56" s="630" t="s">
        <v>382</v>
      </c>
      <c r="C56" s="631">
        <v>0</v>
      </c>
      <c r="D56" s="606">
        <v>0</v>
      </c>
      <c r="E56" s="606">
        <v>0</v>
      </c>
      <c r="F56" s="607">
        <v>0</v>
      </c>
      <c r="G56" s="608">
        <v>0</v>
      </c>
      <c r="H56" s="608">
        <v>0</v>
      </c>
      <c r="I56" s="608">
        <v>0</v>
      </c>
      <c r="J56" s="608">
        <v>0</v>
      </c>
      <c r="K56" s="608">
        <v>0</v>
      </c>
      <c r="L56" s="608">
        <v>0</v>
      </c>
      <c r="M56" s="608">
        <v>0</v>
      </c>
      <c r="N56" s="608">
        <v>0</v>
      </c>
      <c r="O56" s="609">
        <v>0</v>
      </c>
    </row>
    <row r="57" spans="2:15" x14ac:dyDescent="0.25">
      <c r="B57" s="630"/>
      <c r="C57" s="631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32" t="s">
        <v>383</v>
      </c>
      <c r="C58" s="629">
        <v>5579</v>
      </c>
      <c r="D58" s="600">
        <v>2592</v>
      </c>
      <c r="E58" s="600">
        <v>2987</v>
      </c>
      <c r="F58" s="601">
        <v>199</v>
      </c>
      <c r="G58" s="602">
        <v>283</v>
      </c>
      <c r="H58" s="602">
        <v>373</v>
      </c>
      <c r="I58" s="602">
        <v>991</v>
      </c>
      <c r="J58" s="602">
        <v>746</v>
      </c>
      <c r="K58" s="602">
        <v>871</v>
      </c>
      <c r="L58" s="602">
        <v>595</v>
      </c>
      <c r="M58" s="602">
        <v>617</v>
      </c>
      <c r="N58" s="602">
        <v>612</v>
      </c>
      <c r="O58" s="603">
        <v>292</v>
      </c>
    </row>
    <row r="59" spans="2:15" x14ac:dyDescent="0.25">
      <c r="B59" s="630" t="s">
        <v>384</v>
      </c>
      <c r="C59" s="631">
        <v>507</v>
      </c>
      <c r="D59" s="606">
        <v>445</v>
      </c>
      <c r="E59" s="606">
        <v>62</v>
      </c>
      <c r="F59" s="607">
        <v>41</v>
      </c>
      <c r="G59" s="608">
        <v>96</v>
      </c>
      <c r="H59" s="608">
        <v>30</v>
      </c>
      <c r="I59" s="608">
        <v>126</v>
      </c>
      <c r="J59" s="608">
        <v>152</v>
      </c>
      <c r="K59" s="608">
        <v>60</v>
      </c>
      <c r="L59" s="608">
        <v>2</v>
      </c>
      <c r="M59" s="608">
        <v>0</v>
      </c>
      <c r="N59" s="608">
        <v>0</v>
      </c>
      <c r="O59" s="609">
        <v>0</v>
      </c>
    </row>
    <row r="60" spans="2:15" x14ac:dyDescent="0.25">
      <c r="B60" s="630" t="s">
        <v>385</v>
      </c>
      <c r="C60" s="631">
        <v>359</v>
      </c>
      <c r="D60" s="606">
        <v>155</v>
      </c>
      <c r="E60" s="606">
        <v>204</v>
      </c>
      <c r="F60" s="607">
        <v>86</v>
      </c>
      <c r="G60" s="608">
        <v>0</v>
      </c>
      <c r="H60" s="608">
        <v>59</v>
      </c>
      <c r="I60" s="608">
        <v>0</v>
      </c>
      <c r="J60" s="608">
        <v>10</v>
      </c>
      <c r="K60" s="608">
        <v>77</v>
      </c>
      <c r="L60" s="608">
        <v>115</v>
      </c>
      <c r="M60" s="608">
        <v>10</v>
      </c>
      <c r="N60" s="608">
        <v>2</v>
      </c>
      <c r="O60" s="609">
        <v>0</v>
      </c>
    </row>
    <row r="61" spans="2:15" x14ac:dyDescent="0.25">
      <c r="B61" s="630" t="s">
        <v>386</v>
      </c>
      <c r="C61" s="631">
        <v>2200</v>
      </c>
      <c r="D61" s="606">
        <v>995</v>
      </c>
      <c r="E61" s="606">
        <v>1205</v>
      </c>
      <c r="F61" s="607">
        <v>55</v>
      </c>
      <c r="G61" s="608">
        <v>140</v>
      </c>
      <c r="H61" s="608">
        <v>244</v>
      </c>
      <c r="I61" s="608">
        <v>381</v>
      </c>
      <c r="J61" s="608">
        <v>175</v>
      </c>
      <c r="K61" s="608">
        <v>249</v>
      </c>
      <c r="L61" s="608">
        <v>202</v>
      </c>
      <c r="M61" s="608">
        <v>259</v>
      </c>
      <c r="N61" s="608">
        <v>386</v>
      </c>
      <c r="O61" s="609">
        <v>109</v>
      </c>
    </row>
    <row r="62" spans="2:15" x14ac:dyDescent="0.25">
      <c r="B62" s="630" t="s">
        <v>387</v>
      </c>
      <c r="C62" s="631">
        <v>2513</v>
      </c>
      <c r="D62" s="606">
        <v>997</v>
      </c>
      <c r="E62" s="606">
        <v>1516</v>
      </c>
      <c r="F62" s="607">
        <v>17</v>
      </c>
      <c r="G62" s="608">
        <v>47</v>
      </c>
      <c r="H62" s="608">
        <v>40</v>
      </c>
      <c r="I62" s="608">
        <v>484</v>
      </c>
      <c r="J62" s="608">
        <v>409</v>
      </c>
      <c r="K62" s="608">
        <v>485</v>
      </c>
      <c r="L62" s="608">
        <v>276</v>
      </c>
      <c r="M62" s="608">
        <v>348</v>
      </c>
      <c r="N62" s="608">
        <v>224</v>
      </c>
      <c r="O62" s="609">
        <v>183</v>
      </c>
    </row>
    <row r="63" spans="2:15" ht="15.75" thickBot="1" x14ac:dyDescent="0.3">
      <c r="B63" s="633"/>
      <c r="C63" s="634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58DA-C351-44FA-B570-AD59848E8656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391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573"/>
    </row>
    <row r="3" spans="2:15" ht="18" x14ac:dyDescent="0.25">
      <c r="B3" s="635" t="s">
        <v>392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8"/>
    </row>
    <row r="4" spans="2:15" ht="18" x14ac:dyDescent="0.25">
      <c r="B4" s="635" t="s">
        <v>338</v>
      </c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8"/>
    </row>
    <row r="5" spans="2:15" ht="16.5" thickBot="1" x14ac:dyDescent="0.3"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40"/>
    </row>
    <row r="6" spans="2:15" ht="17.25" thickTop="1" thickBot="1" x14ac:dyDescent="0.3"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8"/>
    </row>
    <row r="7" spans="2:15" ht="15.75" thickTop="1" x14ac:dyDescent="0.25">
      <c r="B7" s="641"/>
      <c r="C7" s="642"/>
      <c r="D7" s="642"/>
      <c r="E7" s="642"/>
      <c r="F7" s="643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654"/>
      <c r="D9" s="655"/>
      <c r="E9" s="655"/>
      <c r="F9" s="656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661"/>
      <c r="D10" s="662"/>
      <c r="E10" s="662"/>
      <c r="F10" s="663"/>
      <c r="G10" s="664"/>
      <c r="H10" s="664"/>
      <c r="I10" s="664"/>
      <c r="J10" s="664"/>
      <c r="K10" s="664"/>
      <c r="L10" s="664"/>
      <c r="M10" s="665"/>
      <c r="N10" s="665"/>
      <c r="O10" s="666"/>
    </row>
    <row r="11" spans="2:15" x14ac:dyDescent="0.25">
      <c r="B11" s="667" t="s">
        <v>398</v>
      </c>
      <c r="C11" s="600">
        <v>287339</v>
      </c>
      <c r="D11" s="600">
        <v>138270</v>
      </c>
      <c r="E11" s="600">
        <v>149069</v>
      </c>
      <c r="F11" s="668">
        <v>29757</v>
      </c>
      <c r="G11" s="602">
        <v>30863</v>
      </c>
      <c r="H11" s="602">
        <v>25966</v>
      </c>
      <c r="I11" s="602">
        <v>25108</v>
      </c>
      <c r="J11" s="602">
        <v>26576</v>
      </c>
      <c r="K11" s="602">
        <v>28987</v>
      </c>
      <c r="L11" s="602">
        <v>30038</v>
      </c>
      <c r="M11" s="602">
        <v>32524</v>
      </c>
      <c r="N11" s="602">
        <v>25409</v>
      </c>
      <c r="O11" s="603">
        <v>32111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144509</v>
      </c>
      <c r="D13" s="669">
        <v>67182</v>
      </c>
      <c r="E13" s="669">
        <v>77327</v>
      </c>
      <c r="F13" s="670">
        <v>14253</v>
      </c>
      <c r="G13" s="671">
        <v>15537</v>
      </c>
      <c r="H13" s="671">
        <v>12631</v>
      </c>
      <c r="I13" s="671">
        <v>11662</v>
      </c>
      <c r="J13" s="671">
        <v>13099</v>
      </c>
      <c r="K13" s="671">
        <v>14476</v>
      </c>
      <c r="L13" s="671">
        <v>15731</v>
      </c>
      <c r="M13" s="671">
        <v>16894</v>
      </c>
      <c r="N13" s="671">
        <v>12162</v>
      </c>
      <c r="O13" s="672">
        <v>18064</v>
      </c>
    </row>
    <row r="14" spans="2:15" x14ac:dyDescent="0.25">
      <c r="B14" s="673" t="s">
        <v>400</v>
      </c>
      <c r="C14" s="669">
        <v>110349</v>
      </c>
      <c r="D14" s="669">
        <v>55510</v>
      </c>
      <c r="E14" s="669">
        <v>54839</v>
      </c>
      <c r="F14" s="670">
        <v>12348</v>
      </c>
      <c r="G14" s="671">
        <v>11953</v>
      </c>
      <c r="H14" s="671">
        <v>10432</v>
      </c>
      <c r="I14" s="671">
        <v>10460</v>
      </c>
      <c r="J14" s="671">
        <v>10317</v>
      </c>
      <c r="K14" s="671">
        <v>11078</v>
      </c>
      <c r="L14" s="671">
        <v>11219</v>
      </c>
      <c r="M14" s="671">
        <v>12355</v>
      </c>
      <c r="N14" s="671">
        <v>9848</v>
      </c>
      <c r="O14" s="672">
        <v>10339</v>
      </c>
    </row>
    <row r="15" spans="2:15" x14ac:dyDescent="0.25">
      <c r="B15" s="673" t="s">
        <v>231</v>
      </c>
      <c r="C15" s="669">
        <v>32481</v>
      </c>
      <c r="D15" s="669">
        <v>15578</v>
      </c>
      <c r="E15" s="669">
        <v>16903</v>
      </c>
      <c r="F15" s="670">
        <v>3156</v>
      </c>
      <c r="G15" s="671">
        <v>3373</v>
      </c>
      <c r="H15" s="671">
        <v>2903</v>
      </c>
      <c r="I15" s="671">
        <v>2986</v>
      </c>
      <c r="J15" s="671">
        <v>3160</v>
      </c>
      <c r="K15" s="671">
        <v>3433</v>
      </c>
      <c r="L15" s="671">
        <v>3088</v>
      </c>
      <c r="M15" s="671">
        <v>3275</v>
      </c>
      <c r="N15" s="671">
        <v>3399</v>
      </c>
      <c r="O15" s="672">
        <v>3708</v>
      </c>
    </row>
    <row r="16" spans="2:15" x14ac:dyDescent="0.25">
      <c r="B16" s="673" t="s">
        <v>232</v>
      </c>
      <c r="C16" s="606">
        <v>1997</v>
      </c>
      <c r="D16" s="606">
        <v>700</v>
      </c>
      <c r="E16" s="606">
        <v>1297</v>
      </c>
      <c r="F16" s="674">
        <v>191</v>
      </c>
      <c r="G16" s="608">
        <v>64</v>
      </c>
      <c r="H16" s="608">
        <v>22</v>
      </c>
      <c r="I16" s="608">
        <v>107</v>
      </c>
      <c r="J16" s="608">
        <v>316</v>
      </c>
      <c r="K16" s="608">
        <v>185</v>
      </c>
      <c r="L16" s="608">
        <v>264</v>
      </c>
      <c r="M16" s="608">
        <v>78</v>
      </c>
      <c r="N16" s="608">
        <v>530</v>
      </c>
      <c r="O16" s="609">
        <v>240</v>
      </c>
    </row>
    <row r="17" spans="2:15" x14ac:dyDescent="0.25">
      <c r="B17" s="673" t="s">
        <v>401</v>
      </c>
      <c r="C17" s="669">
        <v>12845</v>
      </c>
      <c r="D17" s="669">
        <v>6150</v>
      </c>
      <c r="E17" s="669">
        <v>6695</v>
      </c>
      <c r="F17" s="670">
        <v>1251</v>
      </c>
      <c r="G17" s="671">
        <v>1466</v>
      </c>
      <c r="H17" s="671">
        <v>1137</v>
      </c>
      <c r="I17" s="671">
        <v>1163</v>
      </c>
      <c r="J17" s="671">
        <v>1133</v>
      </c>
      <c r="K17" s="671">
        <v>1536</v>
      </c>
      <c r="L17" s="671">
        <v>1188</v>
      </c>
      <c r="M17" s="671">
        <v>1292</v>
      </c>
      <c r="N17" s="671">
        <v>1186</v>
      </c>
      <c r="O17" s="672">
        <v>1493</v>
      </c>
    </row>
    <row r="18" spans="2:15" x14ac:dyDescent="0.25">
      <c r="B18" s="673" t="s">
        <v>343</v>
      </c>
      <c r="C18" s="669">
        <v>17639</v>
      </c>
      <c r="D18" s="669">
        <v>8728</v>
      </c>
      <c r="E18" s="669">
        <v>8911</v>
      </c>
      <c r="F18" s="670">
        <v>1714</v>
      </c>
      <c r="G18" s="671">
        <v>1843</v>
      </c>
      <c r="H18" s="671">
        <v>1744</v>
      </c>
      <c r="I18" s="671">
        <v>1716</v>
      </c>
      <c r="J18" s="671">
        <v>1711</v>
      </c>
      <c r="K18" s="671">
        <v>1712</v>
      </c>
      <c r="L18" s="671">
        <v>1636</v>
      </c>
      <c r="M18" s="671">
        <v>1905</v>
      </c>
      <c r="N18" s="671">
        <v>1683</v>
      </c>
      <c r="O18" s="672">
        <v>1975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281362</v>
      </c>
      <c r="D20" s="676">
        <v>135499</v>
      </c>
      <c r="E20" s="676">
        <v>145863</v>
      </c>
      <c r="F20" s="677">
        <v>29213</v>
      </c>
      <c r="G20" s="678">
        <v>30230</v>
      </c>
      <c r="H20" s="678">
        <v>25398</v>
      </c>
      <c r="I20" s="678">
        <v>24606</v>
      </c>
      <c r="J20" s="678">
        <v>26052</v>
      </c>
      <c r="K20" s="678">
        <v>28472</v>
      </c>
      <c r="L20" s="678">
        <v>29409</v>
      </c>
      <c r="M20" s="678">
        <v>31892</v>
      </c>
      <c r="N20" s="678">
        <v>24768</v>
      </c>
      <c r="O20" s="679">
        <v>31322</v>
      </c>
    </row>
    <row r="21" spans="2:15" x14ac:dyDescent="0.25">
      <c r="B21" s="680" t="s">
        <v>235</v>
      </c>
      <c r="C21" s="681">
        <v>277179</v>
      </c>
      <c r="D21" s="681">
        <v>133349</v>
      </c>
      <c r="E21" s="681">
        <v>143830</v>
      </c>
      <c r="F21" s="682">
        <v>28829</v>
      </c>
      <c r="G21" s="683">
        <v>29767</v>
      </c>
      <c r="H21" s="683">
        <v>24946</v>
      </c>
      <c r="I21" s="683">
        <v>24148</v>
      </c>
      <c r="J21" s="683">
        <v>25659</v>
      </c>
      <c r="K21" s="683">
        <v>28098</v>
      </c>
      <c r="L21" s="683">
        <v>29014</v>
      </c>
      <c r="M21" s="683">
        <v>31402</v>
      </c>
      <c r="N21" s="683">
        <v>24417</v>
      </c>
      <c r="O21" s="684">
        <v>30899</v>
      </c>
    </row>
    <row r="22" spans="2:15" x14ac:dyDescent="0.25">
      <c r="B22" s="680" t="s">
        <v>236</v>
      </c>
      <c r="C22" s="681">
        <v>198334</v>
      </c>
      <c r="D22" s="681">
        <v>94550</v>
      </c>
      <c r="E22" s="681">
        <v>103784</v>
      </c>
      <c r="F22" s="682">
        <v>19880</v>
      </c>
      <c r="G22" s="683">
        <v>22050</v>
      </c>
      <c r="H22" s="683">
        <v>17875</v>
      </c>
      <c r="I22" s="683">
        <v>16625</v>
      </c>
      <c r="J22" s="683">
        <v>18120</v>
      </c>
      <c r="K22" s="683">
        <v>20116</v>
      </c>
      <c r="L22" s="683">
        <v>20599</v>
      </c>
      <c r="M22" s="683">
        <v>22875</v>
      </c>
      <c r="N22" s="683">
        <v>17416</v>
      </c>
      <c r="O22" s="684">
        <v>22778</v>
      </c>
    </row>
    <row r="23" spans="2:15" x14ac:dyDescent="0.25">
      <c r="B23" s="680" t="s">
        <v>237</v>
      </c>
      <c r="C23" s="681">
        <v>78845</v>
      </c>
      <c r="D23" s="681">
        <v>38799</v>
      </c>
      <c r="E23" s="681">
        <v>40046</v>
      </c>
      <c r="F23" s="682">
        <v>8949</v>
      </c>
      <c r="G23" s="683">
        <v>7717</v>
      </c>
      <c r="H23" s="683">
        <v>7071</v>
      </c>
      <c r="I23" s="683">
        <v>7523</v>
      </c>
      <c r="J23" s="683">
        <v>7539</v>
      </c>
      <c r="K23" s="683">
        <v>7982</v>
      </c>
      <c r="L23" s="683">
        <v>8415</v>
      </c>
      <c r="M23" s="683">
        <v>8527</v>
      </c>
      <c r="N23" s="683">
        <v>7001</v>
      </c>
      <c r="O23" s="684">
        <v>8121</v>
      </c>
    </row>
    <row r="24" spans="2:15" x14ac:dyDescent="0.25">
      <c r="B24" s="680" t="s">
        <v>238</v>
      </c>
      <c r="C24" s="681">
        <v>4183</v>
      </c>
      <c r="D24" s="681">
        <v>2150</v>
      </c>
      <c r="E24" s="681">
        <v>2033</v>
      </c>
      <c r="F24" s="682">
        <v>384</v>
      </c>
      <c r="G24" s="683">
        <v>463</v>
      </c>
      <c r="H24" s="683">
        <v>452</v>
      </c>
      <c r="I24" s="683">
        <v>458</v>
      </c>
      <c r="J24" s="683">
        <v>393</v>
      </c>
      <c r="K24" s="683">
        <v>374</v>
      </c>
      <c r="L24" s="683">
        <v>395</v>
      </c>
      <c r="M24" s="683">
        <v>490</v>
      </c>
      <c r="N24" s="683">
        <v>351</v>
      </c>
      <c r="O24" s="684">
        <v>423</v>
      </c>
    </row>
    <row r="25" spans="2:15" x14ac:dyDescent="0.25">
      <c r="B25" s="610" t="s">
        <v>239</v>
      </c>
      <c r="C25" s="669">
        <v>5977</v>
      </c>
      <c r="D25" s="669">
        <v>2771</v>
      </c>
      <c r="E25" s="669">
        <v>3206</v>
      </c>
      <c r="F25" s="670">
        <v>544</v>
      </c>
      <c r="G25" s="671">
        <v>633</v>
      </c>
      <c r="H25" s="671">
        <v>568</v>
      </c>
      <c r="I25" s="671">
        <v>502</v>
      </c>
      <c r="J25" s="671">
        <v>524</v>
      </c>
      <c r="K25" s="671">
        <v>515</v>
      </c>
      <c r="L25" s="671">
        <v>629</v>
      </c>
      <c r="M25" s="671">
        <v>632</v>
      </c>
      <c r="N25" s="671">
        <v>641</v>
      </c>
      <c r="O25" s="672">
        <v>789</v>
      </c>
    </row>
    <row r="26" spans="2:15" x14ac:dyDescent="0.25">
      <c r="B26" s="610"/>
      <c r="C26" s="685"/>
      <c r="D26" s="685"/>
      <c r="E26" s="685"/>
      <c r="F26" s="686"/>
      <c r="G26" s="687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690"/>
      <c r="D27" s="691"/>
      <c r="E27" s="691"/>
      <c r="F27" s="675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119608</v>
      </c>
      <c r="D28" s="600">
        <v>55486</v>
      </c>
      <c r="E28" s="600">
        <v>64122</v>
      </c>
      <c r="F28" s="668">
        <v>13173</v>
      </c>
      <c r="G28" s="602">
        <v>10820</v>
      </c>
      <c r="H28" s="602">
        <v>10238</v>
      </c>
      <c r="I28" s="602">
        <v>10348</v>
      </c>
      <c r="J28" s="602">
        <v>10907</v>
      </c>
      <c r="K28" s="602">
        <v>12123</v>
      </c>
      <c r="L28" s="602">
        <v>12590</v>
      </c>
      <c r="M28" s="602">
        <v>15181</v>
      </c>
      <c r="N28" s="602">
        <v>10876</v>
      </c>
      <c r="O28" s="603">
        <v>13352</v>
      </c>
    </row>
    <row r="29" spans="2:15" x14ac:dyDescent="0.25">
      <c r="B29" s="694" t="s">
        <v>359</v>
      </c>
      <c r="C29" s="606">
        <v>33225</v>
      </c>
      <c r="D29" s="606">
        <v>16248</v>
      </c>
      <c r="E29" s="606">
        <v>16977</v>
      </c>
      <c r="F29" s="674">
        <v>3633</v>
      </c>
      <c r="G29" s="608">
        <v>3638</v>
      </c>
      <c r="H29" s="608">
        <v>2606</v>
      </c>
      <c r="I29" s="608">
        <v>3083</v>
      </c>
      <c r="J29" s="608">
        <v>3288</v>
      </c>
      <c r="K29" s="608">
        <v>3257</v>
      </c>
      <c r="L29" s="608">
        <v>3730</v>
      </c>
      <c r="M29" s="608">
        <v>3615</v>
      </c>
      <c r="N29" s="608">
        <v>2464</v>
      </c>
      <c r="O29" s="609">
        <v>3911</v>
      </c>
    </row>
    <row r="30" spans="2:15" x14ac:dyDescent="0.25">
      <c r="B30" s="694" t="s">
        <v>360</v>
      </c>
      <c r="C30" s="606">
        <v>33416</v>
      </c>
      <c r="D30" s="606">
        <v>13843</v>
      </c>
      <c r="E30" s="606">
        <v>19573</v>
      </c>
      <c r="F30" s="674">
        <v>3752</v>
      </c>
      <c r="G30" s="608">
        <v>2208</v>
      </c>
      <c r="H30" s="608">
        <v>2983</v>
      </c>
      <c r="I30" s="608">
        <v>2355</v>
      </c>
      <c r="J30" s="608">
        <v>2545</v>
      </c>
      <c r="K30" s="608">
        <v>3387</v>
      </c>
      <c r="L30" s="608">
        <v>3521</v>
      </c>
      <c r="M30" s="608">
        <v>5156</v>
      </c>
      <c r="N30" s="608">
        <v>3185</v>
      </c>
      <c r="O30" s="609">
        <v>4324</v>
      </c>
    </row>
    <row r="31" spans="2:15" x14ac:dyDescent="0.25">
      <c r="B31" s="694" t="s">
        <v>361</v>
      </c>
      <c r="C31" s="606">
        <v>11550</v>
      </c>
      <c r="D31" s="606">
        <v>5611</v>
      </c>
      <c r="E31" s="606">
        <v>5939</v>
      </c>
      <c r="F31" s="674">
        <v>1256</v>
      </c>
      <c r="G31" s="608">
        <v>973</v>
      </c>
      <c r="H31" s="608">
        <v>815</v>
      </c>
      <c r="I31" s="608">
        <v>1205</v>
      </c>
      <c r="J31" s="608">
        <v>1362</v>
      </c>
      <c r="K31" s="608">
        <v>1500</v>
      </c>
      <c r="L31" s="608">
        <v>1503</v>
      </c>
      <c r="M31" s="608">
        <v>1096</v>
      </c>
      <c r="N31" s="608">
        <v>812</v>
      </c>
      <c r="O31" s="609">
        <v>1028</v>
      </c>
    </row>
    <row r="32" spans="2:15" x14ac:dyDescent="0.25">
      <c r="B32" s="694" t="s">
        <v>362</v>
      </c>
      <c r="C32" s="606">
        <v>19734</v>
      </c>
      <c r="D32" s="606">
        <v>8903</v>
      </c>
      <c r="E32" s="606">
        <v>10831</v>
      </c>
      <c r="F32" s="674">
        <v>2046</v>
      </c>
      <c r="G32" s="608">
        <v>1732</v>
      </c>
      <c r="H32" s="608">
        <v>1656</v>
      </c>
      <c r="I32" s="608">
        <v>1872</v>
      </c>
      <c r="J32" s="608">
        <v>1597</v>
      </c>
      <c r="K32" s="608">
        <v>1828</v>
      </c>
      <c r="L32" s="608">
        <v>1711</v>
      </c>
      <c r="M32" s="608">
        <v>2633</v>
      </c>
      <c r="N32" s="608">
        <v>2113</v>
      </c>
      <c r="O32" s="609">
        <v>2546</v>
      </c>
    </row>
    <row r="33" spans="2:15" x14ac:dyDescent="0.25">
      <c r="B33" s="694" t="s">
        <v>363</v>
      </c>
      <c r="C33" s="606">
        <v>19686</v>
      </c>
      <c r="D33" s="606">
        <v>10181</v>
      </c>
      <c r="E33" s="606">
        <v>9505</v>
      </c>
      <c r="F33" s="674">
        <v>2295</v>
      </c>
      <c r="G33" s="608">
        <v>2205</v>
      </c>
      <c r="H33" s="608">
        <v>2156</v>
      </c>
      <c r="I33" s="608">
        <v>1726</v>
      </c>
      <c r="J33" s="608">
        <v>1799</v>
      </c>
      <c r="K33" s="608">
        <v>1966</v>
      </c>
      <c r="L33" s="608">
        <v>1861</v>
      </c>
      <c r="M33" s="608">
        <v>2603</v>
      </c>
      <c r="N33" s="608">
        <v>1772</v>
      </c>
      <c r="O33" s="609">
        <v>1303</v>
      </c>
    </row>
    <row r="34" spans="2:15" x14ac:dyDescent="0.25">
      <c r="B34" s="694" t="s">
        <v>364</v>
      </c>
      <c r="C34" s="606">
        <v>1997</v>
      </c>
      <c r="D34" s="606">
        <v>700</v>
      </c>
      <c r="E34" s="606">
        <v>1297</v>
      </c>
      <c r="F34" s="674">
        <v>191</v>
      </c>
      <c r="G34" s="608">
        <v>64</v>
      </c>
      <c r="H34" s="608">
        <v>22</v>
      </c>
      <c r="I34" s="608">
        <v>107</v>
      </c>
      <c r="J34" s="608">
        <v>316</v>
      </c>
      <c r="K34" s="608">
        <v>185</v>
      </c>
      <c r="L34" s="608">
        <v>264</v>
      </c>
      <c r="M34" s="608">
        <v>78</v>
      </c>
      <c r="N34" s="608">
        <v>530</v>
      </c>
      <c r="O34" s="609">
        <v>240</v>
      </c>
    </row>
    <row r="35" spans="2:15" x14ac:dyDescent="0.25">
      <c r="B35" s="689"/>
      <c r="C35" s="589"/>
      <c r="D35" s="606"/>
      <c r="E35" s="589"/>
      <c r="F35" s="674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97971</v>
      </c>
      <c r="D36" s="600">
        <v>46653</v>
      </c>
      <c r="E36" s="600">
        <v>51318</v>
      </c>
      <c r="F36" s="668">
        <v>9535</v>
      </c>
      <c r="G36" s="602">
        <v>11594</v>
      </c>
      <c r="H36" s="602">
        <v>8840</v>
      </c>
      <c r="I36" s="602">
        <v>7893</v>
      </c>
      <c r="J36" s="602">
        <v>8791</v>
      </c>
      <c r="K36" s="602">
        <v>9723</v>
      </c>
      <c r="L36" s="602">
        <v>11032</v>
      </c>
      <c r="M36" s="602">
        <v>10331</v>
      </c>
      <c r="N36" s="602">
        <v>8276</v>
      </c>
      <c r="O36" s="603">
        <v>11956</v>
      </c>
    </row>
    <row r="37" spans="2:15" x14ac:dyDescent="0.25">
      <c r="B37" s="694" t="s">
        <v>366</v>
      </c>
      <c r="C37" s="606">
        <v>20103</v>
      </c>
      <c r="D37" s="606">
        <v>9562</v>
      </c>
      <c r="E37" s="606">
        <v>10541</v>
      </c>
      <c r="F37" s="674">
        <v>2667</v>
      </c>
      <c r="G37" s="608">
        <v>1903</v>
      </c>
      <c r="H37" s="608">
        <v>1798</v>
      </c>
      <c r="I37" s="608">
        <v>1669</v>
      </c>
      <c r="J37" s="608">
        <v>1525</v>
      </c>
      <c r="K37" s="608">
        <v>1891</v>
      </c>
      <c r="L37" s="608">
        <v>2552</v>
      </c>
      <c r="M37" s="608">
        <v>2208</v>
      </c>
      <c r="N37" s="608">
        <v>1763</v>
      </c>
      <c r="O37" s="609">
        <v>2127</v>
      </c>
    </row>
    <row r="38" spans="2:15" x14ac:dyDescent="0.25">
      <c r="B38" s="694" t="s">
        <v>367</v>
      </c>
      <c r="C38" s="606">
        <v>38563</v>
      </c>
      <c r="D38" s="606">
        <v>19994</v>
      </c>
      <c r="E38" s="606">
        <v>18569</v>
      </c>
      <c r="F38" s="674">
        <v>4253</v>
      </c>
      <c r="G38" s="608">
        <v>5315</v>
      </c>
      <c r="H38" s="608">
        <v>3682</v>
      </c>
      <c r="I38" s="608">
        <v>3062</v>
      </c>
      <c r="J38" s="608">
        <v>3682</v>
      </c>
      <c r="K38" s="608">
        <v>3590</v>
      </c>
      <c r="L38" s="608">
        <v>3141</v>
      </c>
      <c r="M38" s="608">
        <v>3485</v>
      </c>
      <c r="N38" s="608">
        <v>3276</v>
      </c>
      <c r="O38" s="609">
        <v>5077</v>
      </c>
    </row>
    <row r="39" spans="2:15" x14ac:dyDescent="0.25">
      <c r="B39" s="694" t="s">
        <v>368</v>
      </c>
      <c r="C39" s="606">
        <v>39305</v>
      </c>
      <c r="D39" s="606">
        <v>17097</v>
      </c>
      <c r="E39" s="606">
        <v>22208</v>
      </c>
      <c r="F39" s="674">
        <v>2615</v>
      </c>
      <c r="G39" s="608">
        <v>4376</v>
      </c>
      <c r="H39" s="608">
        <v>3360</v>
      </c>
      <c r="I39" s="608">
        <v>3162</v>
      </c>
      <c r="J39" s="608">
        <v>3584</v>
      </c>
      <c r="K39" s="608">
        <v>4242</v>
      </c>
      <c r="L39" s="608">
        <v>5339</v>
      </c>
      <c r="M39" s="608">
        <v>4638</v>
      </c>
      <c r="N39" s="608">
        <v>3237</v>
      </c>
      <c r="O39" s="609">
        <v>4752</v>
      </c>
    </row>
    <row r="40" spans="2:15" x14ac:dyDescent="0.25">
      <c r="B40" s="689"/>
      <c r="C40" s="589"/>
      <c r="D40" s="606"/>
      <c r="E40" s="589"/>
      <c r="F40" s="674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27718</v>
      </c>
      <c r="D41" s="600">
        <v>15125</v>
      </c>
      <c r="E41" s="600">
        <v>12593</v>
      </c>
      <c r="F41" s="668">
        <v>2901</v>
      </c>
      <c r="G41" s="602">
        <v>3428</v>
      </c>
      <c r="H41" s="602">
        <v>2950</v>
      </c>
      <c r="I41" s="602">
        <v>2865</v>
      </c>
      <c r="J41" s="602">
        <v>2981</v>
      </c>
      <c r="K41" s="602">
        <v>2585</v>
      </c>
      <c r="L41" s="602">
        <v>2617</v>
      </c>
      <c r="M41" s="602">
        <v>2562</v>
      </c>
      <c r="N41" s="602">
        <v>2418</v>
      </c>
      <c r="O41" s="603">
        <v>2411</v>
      </c>
    </row>
    <row r="42" spans="2:15" x14ac:dyDescent="0.25">
      <c r="B42" s="694" t="s">
        <v>370</v>
      </c>
      <c r="C42" s="606">
        <v>9197</v>
      </c>
      <c r="D42" s="606">
        <v>4667</v>
      </c>
      <c r="E42" s="606">
        <v>4530</v>
      </c>
      <c r="F42" s="674">
        <v>983</v>
      </c>
      <c r="G42" s="608">
        <v>845</v>
      </c>
      <c r="H42" s="608">
        <v>815</v>
      </c>
      <c r="I42" s="608">
        <v>814</v>
      </c>
      <c r="J42" s="608">
        <v>1210</v>
      </c>
      <c r="K42" s="608">
        <v>880</v>
      </c>
      <c r="L42" s="608">
        <v>960</v>
      </c>
      <c r="M42" s="608">
        <v>866</v>
      </c>
      <c r="N42" s="608">
        <v>870</v>
      </c>
      <c r="O42" s="609">
        <v>954</v>
      </c>
    </row>
    <row r="43" spans="2:15" x14ac:dyDescent="0.25">
      <c r="B43" s="694" t="s">
        <v>371</v>
      </c>
      <c r="C43" s="606">
        <v>10782</v>
      </c>
      <c r="D43" s="606">
        <v>6249</v>
      </c>
      <c r="E43" s="606">
        <v>4533</v>
      </c>
      <c r="F43" s="674">
        <v>1211</v>
      </c>
      <c r="G43" s="608">
        <v>1517</v>
      </c>
      <c r="H43" s="608">
        <v>1263</v>
      </c>
      <c r="I43" s="608">
        <v>1207</v>
      </c>
      <c r="J43" s="608">
        <v>1051</v>
      </c>
      <c r="K43" s="608">
        <v>1060</v>
      </c>
      <c r="L43" s="608">
        <v>1077</v>
      </c>
      <c r="M43" s="608">
        <v>941</v>
      </c>
      <c r="N43" s="608">
        <v>752</v>
      </c>
      <c r="O43" s="609">
        <v>703</v>
      </c>
    </row>
    <row r="44" spans="2:15" x14ac:dyDescent="0.25">
      <c r="B44" s="694" t="s">
        <v>372</v>
      </c>
      <c r="C44" s="606">
        <v>7739</v>
      </c>
      <c r="D44" s="606">
        <v>4209</v>
      </c>
      <c r="E44" s="606">
        <v>3530</v>
      </c>
      <c r="F44" s="674">
        <v>707</v>
      </c>
      <c r="G44" s="608">
        <v>1066</v>
      </c>
      <c r="H44" s="608">
        <v>872</v>
      </c>
      <c r="I44" s="608">
        <v>844</v>
      </c>
      <c r="J44" s="608">
        <v>720</v>
      </c>
      <c r="K44" s="608">
        <v>645</v>
      </c>
      <c r="L44" s="608">
        <v>580</v>
      </c>
      <c r="M44" s="608">
        <v>755</v>
      </c>
      <c r="N44" s="608">
        <v>796</v>
      </c>
      <c r="O44" s="609">
        <v>754</v>
      </c>
    </row>
    <row r="45" spans="2:15" x14ac:dyDescent="0.25">
      <c r="B45" s="689"/>
      <c r="C45" s="589"/>
      <c r="D45" s="606"/>
      <c r="E45" s="589"/>
      <c r="F45" s="674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10300</v>
      </c>
      <c r="D46" s="600">
        <v>4996</v>
      </c>
      <c r="E46" s="600">
        <v>5304</v>
      </c>
      <c r="F46" s="668">
        <v>967</v>
      </c>
      <c r="G46" s="602">
        <v>989</v>
      </c>
      <c r="H46" s="602">
        <v>1063</v>
      </c>
      <c r="I46" s="602">
        <v>995</v>
      </c>
      <c r="J46" s="602">
        <v>982</v>
      </c>
      <c r="K46" s="602">
        <v>1088</v>
      </c>
      <c r="L46" s="602">
        <v>977</v>
      </c>
      <c r="M46" s="602">
        <v>1092</v>
      </c>
      <c r="N46" s="602">
        <v>898</v>
      </c>
      <c r="O46" s="603">
        <v>1249</v>
      </c>
    </row>
    <row r="47" spans="2:15" x14ac:dyDescent="0.25">
      <c r="B47" s="694" t="s">
        <v>374</v>
      </c>
      <c r="C47" s="606">
        <v>1661</v>
      </c>
      <c r="D47" s="606">
        <v>651</v>
      </c>
      <c r="E47" s="606">
        <v>1010</v>
      </c>
      <c r="F47" s="674">
        <v>86</v>
      </c>
      <c r="G47" s="608">
        <v>102</v>
      </c>
      <c r="H47" s="608">
        <v>167</v>
      </c>
      <c r="I47" s="608">
        <v>133</v>
      </c>
      <c r="J47" s="608">
        <v>163</v>
      </c>
      <c r="K47" s="608">
        <v>174</v>
      </c>
      <c r="L47" s="608">
        <v>221</v>
      </c>
      <c r="M47" s="608">
        <v>250</v>
      </c>
      <c r="N47" s="608">
        <v>178</v>
      </c>
      <c r="O47" s="609">
        <v>187</v>
      </c>
    </row>
    <row r="48" spans="2:15" x14ac:dyDescent="0.25">
      <c r="B48" s="694" t="s">
        <v>375</v>
      </c>
      <c r="C48" s="606">
        <v>2669</v>
      </c>
      <c r="D48" s="606">
        <v>1242</v>
      </c>
      <c r="E48" s="606">
        <v>1427</v>
      </c>
      <c r="F48" s="674">
        <v>239</v>
      </c>
      <c r="G48" s="608">
        <v>211</v>
      </c>
      <c r="H48" s="608">
        <v>295</v>
      </c>
      <c r="I48" s="608">
        <v>222</v>
      </c>
      <c r="J48" s="608">
        <v>275</v>
      </c>
      <c r="K48" s="608">
        <v>258</v>
      </c>
      <c r="L48" s="608">
        <v>252</v>
      </c>
      <c r="M48" s="608">
        <v>270</v>
      </c>
      <c r="N48" s="608">
        <v>263</v>
      </c>
      <c r="O48" s="609">
        <v>384</v>
      </c>
    </row>
    <row r="49" spans="2:15" x14ac:dyDescent="0.25">
      <c r="B49" s="694" t="s">
        <v>376</v>
      </c>
      <c r="C49" s="606">
        <v>5970</v>
      </c>
      <c r="D49" s="606">
        <v>3103</v>
      </c>
      <c r="E49" s="606">
        <v>2867</v>
      </c>
      <c r="F49" s="674">
        <v>642</v>
      </c>
      <c r="G49" s="608">
        <v>676</v>
      </c>
      <c r="H49" s="608">
        <v>601</v>
      </c>
      <c r="I49" s="608">
        <v>640</v>
      </c>
      <c r="J49" s="608">
        <v>544</v>
      </c>
      <c r="K49" s="608">
        <v>656</v>
      </c>
      <c r="L49" s="608">
        <v>504</v>
      </c>
      <c r="M49" s="608">
        <v>572</v>
      </c>
      <c r="N49" s="608">
        <v>457</v>
      </c>
      <c r="O49" s="609">
        <v>678</v>
      </c>
    </row>
    <row r="50" spans="2:15" x14ac:dyDescent="0.25">
      <c r="B50" s="689"/>
      <c r="C50" s="589"/>
      <c r="D50" s="606"/>
      <c r="E50" s="589"/>
      <c r="F50" s="674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17754</v>
      </c>
      <c r="D51" s="600">
        <v>9252</v>
      </c>
      <c r="E51" s="600">
        <v>8502</v>
      </c>
      <c r="F51" s="668">
        <v>1778</v>
      </c>
      <c r="G51" s="602">
        <v>2481</v>
      </c>
      <c r="H51" s="602">
        <v>1682</v>
      </c>
      <c r="I51" s="602">
        <v>1747</v>
      </c>
      <c r="J51" s="602">
        <v>1564</v>
      </c>
      <c r="K51" s="602">
        <v>1813</v>
      </c>
      <c r="L51" s="602">
        <v>1599</v>
      </c>
      <c r="M51" s="602">
        <v>1986</v>
      </c>
      <c r="N51" s="602">
        <v>1526</v>
      </c>
      <c r="O51" s="603">
        <v>1578</v>
      </c>
    </row>
    <row r="52" spans="2:15" x14ac:dyDescent="0.25">
      <c r="B52" s="694" t="s">
        <v>378</v>
      </c>
      <c r="C52" s="606">
        <v>1922</v>
      </c>
      <c r="D52" s="606">
        <v>863</v>
      </c>
      <c r="E52" s="606">
        <v>1059</v>
      </c>
      <c r="F52" s="674">
        <v>199</v>
      </c>
      <c r="G52" s="608">
        <v>177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262</v>
      </c>
      <c r="N52" s="608">
        <v>201</v>
      </c>
      <c r="O52" s="609">
        <v>213</v>
      </c>
    </row>
    <row r="53" spans="2:15" x14ac:dyDescent="0.25">
      <c r="B53" s="694" t="s">
        <v>379</v>
      </c>
      <c r="C53" s="606">
        <v>7912</v>
      </c>
      <c r="D53" s="606">
        <v>4087</v>
      </c>
      <c r="E53" s="606">
        <v>3825</v>
      </c>
      <c r="F53" s="674">
        <v>750</v>
      </c>
      <c r="G53" s="608">
        <v>1339</v>
      </c>
      <c r="H53" s="608">
        <v>657</v>
      </c>
      <c r="I53" s="608">
        <v>730</v>
      </c>
      <c r="J53" s="608">
        <v>611</v>
      </c>
      <c r="K53" s="608">
        <v>835</v>
      </c>
      <c r="L53" s="608">
        <v>661</v>
      </c>
      <c r="M53" s="608">
        <v>950</v>
      </c>
      <c r="N53" s="608">
        <v>664</v>
      </c>
      <c r="O53" s="609">
        <v>715</v>
      </c>
    </row>
    <row r="54" spans="2:15" x14ac:dyDescent="0.25">
      <c r="B54" s="694" t="s">
        <v>380</v>
      </c>
      <c r="C54" s="606">
        <v>1386</v>
      </c>
      <c r="D54" s="606">
        <v>666</v>
      </c>
      <c r="E54" s="606">
        <v>720</v>
      </c>
      <c r="F54" s="674">
        <v>106</v>
      </c>
      <c r="G54" s="608">
        <v>245</v>
      </c>
      <c r="H54" s="608">
        <v>106</v>
      </c>
      <c r="I54" s="608">
        <v>107</v>
      </c>
      <c r="J54" s="608">
        <v>102</v>
      </c>
      <c r="K54" s="608">
        <v>91</v>
      </c>
      <c r="L54" s="608">
        <v>160</v>
      </c>
      <c r="M54" s="608">
        <v>100</v>
      </c>
      <c r="N54" s="608">
        <v>177</v>
      </c>
      <c r="O54" s="609">
        <v>192</v>
      </c>
    </row>
    <row r="55" spans="2:15" x14ac:dyDescent="0.25">
      <c r="B55" s="694" t="s">
        <v>381</v>
      </c>
      <c r="C55" s="606">
        <v>3646</v>
      </c>
      <c r="D55" s="606">
        <v>2041</v>
      </c>
      <c r="E55" s="606">
        <v>1605</v>
      </c>
      <c r="F55" s="674">
        <v>433</v>
      </c>
      <c r="G55" s="608">
        <v>373</v>
      </c>
      <c r="H55" s="608">
        <v>400</v>
      </c>
      <c r="I55" s="608">
        <v>393</v>
      </c>
      <c r="J55" s="608">
        <v>442</v>
      </c>
      <c r="K55" s="608">
        <v>473</v>
      </c>
      <c r="L55" s="608">
        <v>314</v>
      </c>
      <c r="M55" s="608">
        <v>303</v>
      </c>
      <c r="N55" s="608">
        <v>306</v>
      </c>
      <c r="O55" s="609">
        <v>209</v>
      </c>
    </row>
    <row r="56" spans="2:15" x14ac:dyDescent="0.25">
      <c r="B56" s="694" t="s">
        <v>382</v>
      </c>
      <c r="C56" s="606">
        <v>2888</v>
      </c>
      <c r="D56" s="606">
        <v>1595</v>
      </c>
      <c r="E56" s="606">
        <v>1293</v>
      </c>
      <c r="F56" s="674">
        <v>290</v>
      </c>
      <c r="G56" s="608">
        <v>347</v>
      </c>
      <c r="H56" s="608">
        <v>352</v>
      </c>
      <c r="I56" s="608">
        <v>344</v>
      </c>
      <c r="J56" s="608">
        <v>262</v>
      </c>
      <c r="K56" s="608">
        <v>248</v>
      </c>
      <c r="L56" s="608">
        <v>247</v>
      </c>
      <c r="M56" s="608">
        <v>371</v>
      </c>
      <c r="N56" s="608">
        <v>178</v>
      </c>
      <c r="O56" s="609">
        <v>249</v>
      </c>
    </row>
    <row r="57" spans="2:15" x14ac:dyDescent="0.25">
      <c r="B57" s="689"/>
      <c r="C57" s="589"/>
      <c r="D57" s="606"/>
      <c r="E57" s="589"/>
      <c r="F57" s="674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13988</v>
      </c>
      <c r="D58" s="600">
        <v>6758</v>
      </c>
      <c r="E58" s="600">
        <v>7230</v>
      </c>
      <c r="F58" s="668">
        <v>1403</v>
      </c>
      <c r="G58" s="602">
        <v>1551</v>
      </c>
      <c r="H58" s="602">
        <v>1193</v>
      </c>
      <c r="I58" s="602">
        <v>1260</v>
      </c>
      <c r="J58" s="602">
        <v>1351</v>
      </c>
      <c r="K58" s="602">
        <v>1655</v>
      </c>
      <c r="L58" s="602">
        <v>1223</v>
      </c>
      <c r="M58" s="602">
        <v>1372</v>
      </c>
      <c r="N58" s="602">
        <v>1415</v>
      </c>
      <c r="O58" s="603">
        <v>1565</v>
      </c>
    </row>
    <row r="59" spans="2:15" x14ac:dyDescent="0.25">
      <c r="B59" s="694" t="s">
        <v>384</v>
      </c>
      <c r="C59" s="606">
        <v>1295</v>
      </c>
      <c r="D59" s="606">
        <v>555</v>
      </c>
      <c r="E59" s="606">
        <v>740</v>
      </c>
      <c r="F59" s="674">
        <v>94</v>
      </c>
      <c r="G59" s="608">
        <v>116</v>
      </c>
      <c r="H59" s="608">
        <v>100</v>
      </c>
      <c r="I59" s="608">
        <v>114</v>
      </c>
      <c r="J59" s="608">
        <v>131</v>
      </c>
      <c r="K59" s="608">
        <v>126</v>
      </c>
      <c r="L59" s="608">
        <v>148</v>
      </c>
      <c r="M59" s="608">
        <v>119</v>
      </c>
      <c r="N59" s="608">
        <v>173</v>
      </c>
      <c r="O59" s="609">
        <v>174</v>
      </c>
    </row>
    <row r="60" spans="2:15" x14ac:dyDescent="0.25">
      <c r="B60" s="694" t="s">
        <v>385</v>
      </c>
      <c r="C60" s="606">
        <v>938</v>
      </c>
      <c r="D60" s="606">
        <v>396</v>
      </c>
      <c r="E60" s="606">
        <v>542</v>
      </c>
      <c r="F60" s="674">
        <v>66</v>
      </c>
      <c r="G60" s="608">
        <v>99</v>
      </c>
      <c r="H60" s="608">
        <v>71</v>
      </c>
      <c r="I60" s="608">
        <v>77</v>
      </c>
      <c r="J60" s="608">
        <v>83</v>
      </c>
      <c r="K60" s="608">
        <v>90</v>
      </c>
      <c r="L60" s="608">
        <v>77</v>
      </c>
      <c r="M60" s="608">
        <v>118</v>
      </c>
      <c r="N60" s="608">
        <v>113</v>
      </c>
      <c r="O60" s="609">
        <v>144</v>
      </c>
    </row>
    <row r="61" spans="2:15" x14ac:dyDescent="0.25">
      <c r="B61" s="694" t="s">
        <v>386</v>
      </c>
      <c r="C61" s="606">
        <v>5214</v>
      </c>
      <c r="D61" s="606">
        <v>2396</v>
      </c>
      <c r="E61" s="606">
        <v>2818</v>
      </c>
      <c r="F61" s="674">
        <v>523</v>
      </c>
      <c r="G61" s="608">
        <v>688</v>
      </c>
      <c r="H61" s="608">
        <v>369</v>
      </c>
      <c r="I61" s="608">
        <v>390</v>
      </c>
      <c r="J61" s="608">
        <v>426</v>
      </c>
      <c r="K61" s="608">
        <v>706</v>
      </c>
      <c r="L61" s="608">
        <v>463</v>
      </c>
      <c r="M61" s="608">
        <v>470</v>
      </c>
      <c r="N61" s="608">
        <v>551</v>
      </c>
      <c r="O61" s="609">
        <v>628</v>
      </c>
    </row>
    <row r="62" spans="2:15" x14ac:dyDescent="0.25">
      <c r="B62" s="694" t="s">
        <v>387</v>
      </c>
      <c r="C62" s="606">
        <v>6541</v>
      </c>
      <c r="D62" s="606">
        <v>3411</v>
      </c>
      <c r="E62" s="606">
        <v>3130</v>
      </c>
      <c r="F62" s="674">
        <v>720</v>
      </c>
      <c r="G62" s="608">
        <v>648</v>
      </c>
      <c r="H62" s="608">
        <v>653</v>
      </c>
      <c r="I62" s="608">
        <v>679</v>
      </c>
      <c r="J62" s="608">
        <v>711</v>
      </c>
      <c r="K62" s="608">
        <v>733</v>
      </c>
      <c r="L62" s="608">
        <v>535</v>
      </c>
      <c r="M62" s="608">
        <v>665</v>
      </c>
      <c r="N62" s="608">
        <v>578</v>
      </c>
      <c r="O62" s="609">
        <v>619</v>
      </c>
    </row>
    <row r="63" spans="2:15" ht="15.75" thickBot="1" x14ac:dyDescent="0.3">
      <c r="B63" s="695"/>
      <c r="C63" s="613"/>
      <c r="D63" s="696"/>
      <c r="E63" s="613"/>
      <c r="F63" s="697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00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638"/>
      <c r="E66" s="573"/>
      <c r="F66" s="638"/>
      <c r="G66" s="638"/>
      <c r="H66" s="638"/>
      <c r="I66" s="638"/>
      <c r="J66" s="638"/>
      <c r="K66" s="638"/>
      <c r="L66" s="638"/>
      <c r="M66" s="638"/>
      <c r="N66" s="638"/>
      <c r="O66" s="63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9B6F-0F50-4A39-9601-A33A501E47D8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402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403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x14ac:dyDescent="0.25">
      <c r="B4" s="701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704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705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708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573"/>
      <c r="G10" s="591"/>
      <c r="H10" s="591"/>
      <c r="I10" s="591"/>
      <c r="J10" s="591"/>
      <c r="K10" s="591"/>
      <c r="L10" s="591"/>
      <c r="M10" s="709"/>
      <c r="N10" s="709"/>
      <c r="O10" s="666"/>
    </row>
    <row r="11" spans="2:15" x14ac:dyDescent="0.25">
      <c r="B11" s="667" t="s">
        <v>398</v>
      </c>
      <c r="C11" s="600">
        <v>238410</v>
      </c>
      <c r="D11" s="600">
        <v>114830</v>
      </c>
      <c r="E11" s="600">
        <v>123580</v>
      </c>
      <c r="F11" s="668">
        <v>24167</v>
      </c>
      <c r="G11" s="602">
        <v>23812</v>
      </c>
      <c r="H11" s="602">
        <v>21063</v>
      </c>
      <c r="I11" s="602">
        <v>22594</v>
      </c>
      <c r="J11" s="602">
        <v>23194</v>
      </c>
      <c r="K11" s="602">
        <v>25034</v>
      </c>
      <c r="L11" s="602">
        <v>25469</v>
      </c>
      <c r="M11" s="602">
        <v>28177</v>
      </c>
      <c r="N11" s="602">
        <v>21160</v>
      </c>
      <c r="O11" s="603">
        <v>23740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112671</v>
      </c>
      <c r="D13" s="669">
        <v>51351</v>
      </c>
      <c r="E13" s="669">
        <v>61320</v>
      </c>
      <c r="F13" s="670">
        <v>10460</v>
      </c>
      <c r="G13" s="671">
        <v>10662</v>
      </c>
      <c r="H13" s="671">
        <v>9242</v>
      </c>
      <c r="I13" s="671">
        <v>10041</v>
      </c>
      <c r="J13" s="671">
        <v>10946</v>
      </c>
      <c r="K13" s="671">
        <v>12214</v>
      </c>
      <c r="L13" s="671">
        <v>12896</v>
      </c>
      <c r="M13" s="671">
        <v>14288</v>
      </c>
      <c r="N13" s="671">
        <v>9913</v>
      </c>
      <c r="O13" s="672">
        <v>12009</v>
      </c>
    </row>
    <row r="14" spans="2:15" x14ac:dyDescent="0.25">
      <c r="B14" s="673" t="s">
        <v>400</v>
      </c>
      <c r="C14" s="669">
        <v>98263</v>
      </c>
      <c r="D14" s="669">
        <v>50079</v>
      </c>
      <c r="E14" s="669">
        <v>48184</v>
      </c>
      <c r="F14" s="670">
        <v>11118</v>
      </c>
      <c r="G14" s="671">
        <v>10466</v>
      </c>
      <c r="H14" s="671">
        <v>9229</v>
      </c>
      <c r="I14" s="671">
        <v>9816</v>
      </c>
      <c r="J14" s="671">
        <v>9450</v>
      </c>
      <c r="K14" s="671">
        <v>9912</v>
      </c>
      <c r="L14" s="671">
        <v>9905</v>
      </c>
      <c r="M14" s="671">
        <v>11085</v>
      </c>
      <c r="N14" s="671">
        <v>8670</v>
      </c>
      <c r="O14" s="672">
        <v>8612</v>
      </c>
    </row>
    <row r="15" spans="2:15" x14ac:dyDescent="0.25">
      <c r="B15" s="673" t="s">
        <v>231</v>
      </c>
      <c r="C15" s="669">
        <v>27476</v>
      </c>
      <c r="D15" s="669">
        <v>13400</v>
      </c>
      <c r="E15" s="669">
        <v>14076</v>
      </c>
      <c r="F15" s="670">
        <v>2589</v>
      </c>
      <c r="G15" s="671">
        <v>2684</v>
      </c>
      <c r="H15" s="671">
        <v>2592</v>
      </c>
      <c r="I15" s="671">
        <v>2737</v>
      </c>
      <c r="J15" s="671">
        <v>2798</v>
      </c>
      <c r="K15" s="671">
        <v>2908</v>
      </c>
      <c r="L15" s="671">
        <v>2668</v>
      </c>
      <c r="M15" s="671">
        <v>2804</v>
      </c>
      <c r="N15" s="671">
        <v>2577</v>
      </c>
      <c r="O15" s="672">
        <v>3119</v>
      </c>
    </row>
    <row r="16" spans="2:15" x14ac:dyDescent="0.25">
      <c r="B16" s="673" t="s">
        <v>232</v>
      </c>
      <c r="C16" s="606">
        <v>1207</v>
      </c>
      <c r="D16" s="606">
        <v>386</v>
      </c>
      <c r="E16" s="606">
        <v>821</v>
      </c>
      <c r="F16" s="674">
        <v>46</v>
      </c>
      <c r="G16" s="608">
        <v>64</v>
      </c>
      <c r="H16" s="608">
        <v>17</v>
      </c>
      <c r="I16" s="608">
        <v>70</v>
      </c>
      <c r="J16" s="608">
        <v>189</v>
      </c>
      <c r="K16" s="608">
        <v>185</v>
      </c>
      <c r="L16" s="608">
        <v>155</v>
      </c>
      <c r="M16" s="608">
        <v>78</v>
      </c>
      <c r="N16" s="608">
        <v>244</v>
      </c>
      <c r="O16" s="609">
        <v>159</v>
      </c>
    </row>
    <row r="17" spans="2:15" x14ac:dyDescent="0.25">
      <c r="B17" s="673" t="s">
        <v>401</v>
      </c>
      <c r="C17" s="669">
        <v>11060</v>
      </c>
      <c r="D17" s="669">
        <v>5410</v>
      </c>
      <c r="E17" s="669">
        <v>5650</v>
      </c>
      <c r="F17" s="670">
        <v>1062</v>
      </c>
      <c r="G17" s="671">
        <v>1151</v>
      </c>
      <c r="H17" s="671">
        <v>1072</v>
      </c>
      <c r="I17" s="671">
        <v>1114</v>
      </c>
      <c r="J17" s="671">
        <v>1011</v>
      </c>
      <c r="K17" s="671">
        <v>1179</v>
      </c>
      <c r="L17" s="671">
        <v>1068</v>
      </c>
      <c r="M17" s="671">
        <v>1138</v>
      </c>
      <c r="N17" s="671">
        <v>979</v>
      </c>
      <c r="O17" s="672">
        <v>1286</v>
      </c>
    </row>
    <row r="18" spans="2:15" x14ac:dyDescent="0.25">
      <c r="B18" s="673" t="s">
        <v>343</v>
      </c>
      <c r="C18" s="669">
        <v>15209</v>
      </c>
      <c r="D18" s="669">
        <v>7604</v>
      </c>
      <c r="E18" s="669">
        <v>7605</v>
      </c>
      <c r="F18" s="670">
        <v>1481</v>
      </c>
      <c r="G18" s="671">
        <v>1469</v>
      </c>
      <c r="H18" s="671">
        <v>1503</v>
      </c>
      <c r="I18" s="671">
        <v>1553</v>
      </c>
      <c r="J18" s="671">
        <v>1598</v>
      </c>
      <c r="K18" s="671">
        <v>1544</v>
      </c>
      <c r="L18" s="671">
        <v>1445</v>
      </c>
      <c r="M18" s="671">
        <v>1588</v>
      </c>
      <c r="N18" s="671">
        <v>1354</v>
      </c>
      <c r="O18" s="672">
        <v>1674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232966</v>
      </c>
      <c r="D20" s="676">
        <v>112263</v>
      </c>
      <c r="E20" s="676">
        <v>120703</v>
      </c>
      <c r="F20" s="677">
        <v>23641</v>
      </c>
      <c r="G20" s="678">
        <v>23331</v>
      </c>
      <c r="H20" s="678">
        <v>20521</v>
      </c>
      <c r="I20" s="678">
        <v>22100</v>
      </c>
      <c r="J20" s="678">
        <v>22670</v>
      </c>
      <c r="K20" s="678">
        <v>24519</v>
      </c>
      <c r="L20" s="678">
        <v>24898</v>
      </c>
      <c r="M20" s="678">
        <v>27585</v>
      </c>
      <c r="N20" s="678">
        <v>20601</v>
      </c>
      <c r="O20" s="679">
        <v>23100</v>
      </c>
    </row>
    <row r="21" spans="2:15" x14ac:dyDescent="0.25">
      <c r="B21" s="680" t="s">
        <v>235</v>
      </c>
      <c r="C21" s="681">
        <v>229311</v>
      </c>
      <c r="D21" s="681">
        <v>110344</v>
      </c>
      <c r="E21" s="681">
        <v>118967</v>
      </c>
      <c r="F21" s="682">
        <v>23257</v>
      </c>
      <c r="G21" s="683">
        <v>22930</v>
      </c>
      <c r="H21" s="683">
        <v>20155</v>
      </c>
      <c r="I21" s="683">
        <v>21716</v>
      </c>
      <c r="J21" s="683">
        <v>22286</v>
      </c>
      <c r="K21" s="683">
        <v>24161</v>
      </c>
      <c r="L21" s="683">
        <v>24538</v>
      </c>
      <c r="M21" s="683">
        <v>27235</v>
      </c>
      <c r="N21" s="683">
        <v>20320</v>
      </c>
      <c r="O21" s="684">
        <v>22713</v>
      </c>
    </row>
    <row r="22" spans="2:15" x14ac:dyDescent="0.25">
      <c r="B22" s="680" t="s">
        <v>236</v>
      </c>
      <c r="C22" s="681">
        <v>158725</v>
      </c>
      <c r="D22" s="681">
        <v>75102</v>
      </c>
      <c r="E22" s="681">
        <v>83623</v>
      </c>
      <c r="F22" s="682">
        <v>15382</v>
      </c>
      <c r="G22" s="683">
        <v>15619</v>
      </c>
      <c r="H22" s="683">
        <v>13784</v>
      </c>
      <c r="I22" s="683">
        <v>14747</v>
      </c>
      <c r="J22" s="683">
        <v>15570</v>
      </c>
      <c r="K22" s="683">
        <v>16920</v>
      </c>
      <c r="L22" s="683">
        <v>17197</v>
      </c>
      <c r="M22" s="683">
        <v>19555</v>
      </c>
      <c r="N22" s="683">
        <v>14024</v>
      </c>
      <c r="O22" s="684">
        <v>15927</v>
      </c>
    </row>
    <row r="23" spans="2:15" x14ac:dyDescent="0.25">
      <c r="B23" s="680" t="s">
        <v>237</v>
      </c>
      <c r="C23" s="681">
        <v>70586</v>
      </c>
      <c r="D23" s="681">
        <v>35242</v>
      </c>
      <c r="E23" s="681">
        <v>35344</v>
      </c>
      <c r="F23" s="682">
        <v>7875</v>
      </c>
      <c r="G23" s="683">
        <v>7311</v>
      </c>
      <c r="H23" s="683">
        <v>6371</v>
      </c>
      <c r="I23" s="683">
        <v>6969</v>
      </c>
      <c r="J23" s="683">
        <v>6716</v>
      </c>
      <c r="K23" s="683">
        <v>7241</v>
      </c>
      <c r="L23" s="683">
        <v>7341</v>
      </c>
      <c r="M23" s="683">
        <v>7680</v>
      </c>
      <c r="N23" s="683">
        <v>6296</v>
      </c>
      <c r="O23" s="684">
        <v>6786</v>
      </c>
    </row>
    <row r="24" spans="2:15" x14ac:dyDescent="0.25">
      <c r="B24" s="680" t="s">
        <v>238</v>
      </c>
      <c r="C24" s="681">
        <v>3655</v>
      </c>
      <c r="D24" s="681">
        <v>1919</v>
      </c>
      <c r="E24" s="681">
        <v>1736</v>
      </c>
      <c r="F24" s="682">
        <v>384</v>
      </c>
      <c r="G24" s="683">
        <v>401</v>
      </c>
      <c r="H24" s="683">
        <v>366</v>
      </c>
      <c r="I24" s="683">
        <v>384</v>
      </c>
      <c r="J24" s="683">
        <v>384</v>
      </c>
      <c r="K24" s="683">
        <v>358</v>
      </c>
      <c r="L24" s="683">
        <v>360</v>
      </c>
      <c r="M24" s="683">
        <v>350</v>
      </c>
      <c r="N24" s="683">
        <v>281</v>
      </c>
      <c r="O24" s="684">
        <v>387</v>
      </c>
    </row>
    <row r="25" spans="2:15" x14ac:dyDescent="0.25">
      <c r="B25" s="610" t="s">
        <v>239</v>
      </c>
      <c r="C25" s="669">
        <v>5444</v>
      </c>
      <c r="D25" s="669">
        <v>2567</v>
      </c>
      <c r="E25" s="669">
        <v>2877</v>
      </c>
      <c r="F25" s="670">
        <v>526</v>
      </c>
      <c r="G25" s="671">
        <v>481</v>
      </c>
      <c r="H25" s="671">
        <v>542</v>
      </c>
      <c r="I25" s="671">
        <v>494</v>
      </c>
      <c r="J25" s="671">
        <v>524</v>
      </c>
      <c r="K25" s="671">
        <v>515</v>
      </c>
      <c r="L25" s="671">
        <v>571</v>
      </c>
      <c r="M25" s="671">
        <v>592</v>
      </c>
      <c r="N25" s="671">
        <v>559</v>
      </c>
      <c r="O25" s="672">
        <v>640</v>
      </c>
    </row>
    <row r="26" spans="2:15" x14ac:dyDescent="0.25">
      <c r="B26" s="610"/>
      <c r="C26" s="669"/>
      <c r="D26" s="669"/>
      <c r="E26" s="669"/>
      <c r="F26" s="710"/>
      <c r="G26" s="671"/>
      <c r="H26" s="671"/>
      <c r="I26" s="671"/>
      <c r="J26" s="671"/>
      <c r="K26" s="671"/>
      <c r="L26" s="671"/>
      <c r="M26" s="671"/>
      <c r="N26" s="671"/>
      <c r="O26" s="672"/>
    </row>
    <row r="27" spans="2:15" x14ac:dyDescent="0.25">
      <c r="B27" s="689"/>
      <c r="C27" s="589"/>
      <c r="D27" s="606"/>
      <c r="E27" s="589"/>
      <c r="F27" s="573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96516</v>
      </c>
      <c r="D28" s="600">
        <v>44449</v>
      </c>
      <c r="E28" s="600">
        <v>52067</v>
      </c>
      <c r="F28" s="711">
        <v>10073</v>
      </c>
      <c r="G28" s="602">
        <v>7864</v>
      </c>
      <c r="H28" s="602">
        <v>8193</v>
      </c>
      <c r="I28" s="602">
        <v>8951</v>
      </c>
      <c r="J28" s="602">
        <v>9368</v>
      </c>
      <c r="K28" s="602">
        <v>10319</v>
      </c>
      <c r="L28" s="602">
        <v>10241</v>
      </c>
      <c r="M28" s="602">
        <v>13059</v>
      </c>
      <c r="N28" s="602">
        <v>9125</v>
      </c>
      <c r="O28" s="603">
        <v>9323</v>
      </c>
    </row>
    <row r="29" spans="2:15" x14ac:dyDescent="0.25">
      <c r="B29" s="694" t="s">
        <v>359</v>
      </c>
      <c r="C29" s="606">
        <v>25544</v>
      </c>
      <c r="D29" s="606">
        <v>11435</v>
      </c>
      <c r="E29" s="606">
        <v>14109</v>
      </c>
      <c r="F29" s="712">
        <v>2727</v>
      </c>
      <c r="G29" s="608">
        <v>1674</v>
      </c>
      <c r="H29" s="608">
        <v>2093</v>
      </c>
      <c r="I29" s="608">
        <v>2429</v>
      </c>
      <c r="J29" s="608">
        <v>2512</v>
      </c>
      <c r="K29" s="608">
        <v>2913</v>
      </c>
      <c r="L29" s="608">
        <v>3309</v>
      </c>
      <c r="M29" s="608">
        <v>3435</v>
      </c>
      <c r="N29" s="608">
        <v>2292</v>
      </c>
      <c r="O29" s="609">
        <v>2160</v>
      </c>
    </row>
    <row r="30" spans="2:15" x14ac:dyDescent="0.25">
      <c r="B30" s="694" t="s">
        <v>360</v>
      </c>
      <c r="C30" s="606">
        <v>24423</v>
      </c>
      <c r="D30" s="606">
        <v>10217</v>
      </c>
      <c r="E30" s="606">
        <v>14206</v>
      </c>
      <c r="F30" s="712">
        <v>2307</v>
      </c>
      <c r="G30" s="608">
        <v>1818</v>
      </c>
      <c r="H30" s="608">
        <v>2041</v>
      </c>
      <c r="I30" s="608">
        <v>1924</v>
      </c>
      <c r="J30" s="608">
        <v>2127</v>
      </c>
      <c r="K30" s="608">
        <v>2525</v>
      </c>
      <c r="L30" s="608">
        <v>2225</v>
      </c>
      <c r="M30" s="608">
        <v>3716</v>
      </c>
      <c r="N30" s="608">
        <v>2658</v>
      </c>
      <c r="O30" s="609">
        <v>3082</v>
      </c>
    </row>
    <row r="31" spans="2:15" x14ac:dyDescent="0.25">
      <c r="B31" s="694" t="s">
        <v>361</v>
      </c>
      <c r="C31" s="606">
        <v>11211</v>
      </c>
      <c r="D31" s="606">
        <v>5472</v>
      </c>
      <c r="E31" s="606">
        <v>5739</v>
      </c>
      <c r="F31" s="712">
        <v>1218</v>
      </c>
      <c r="G31" s="608">
        <v>931</v>
      </c>
      <c r="H31" s="608">
        <v>791</v>
      </c>
      <c r="I31" s="608">
        <v>1198</v>
      </c>
      <c r="J31" s="608">
        <v>1334</v>
      </c>
      <c r="K31" s="608">
        <v>1429</v>
      </c>
      <c r="L31" s="608">
        <v>1453</v>
      </c>
      <c r="M31" s="608">
        <v>1096</v>
      </c>
      <c r="N31" s="608">
        <v>733</v>
      </c>
      <c r="O31" s="609">
        <v>1028</v>
      </c>
    </row>
    <row r="32" spans="2:15" x14ac:dyDescent="0.25">
      <c r="B32" s="694" t="s">
        <v>362</v>
      </c>
      <c r="C32" s="606">
        <v>17269</v>
      </c>
      <c r="D32" s="606">
        <v>8275</v>
      </c>
      <c r="E32" s="606">
        <v>8994</v>
      </c>
      <c r="F32" s="712">
        <v>1772</v>
      </c>
      <c r="G32" s="608">
        <v>1729</v>
      </c>
      <c r="H32" s="608">
        <v>1593</v>
      </c>
      <c r="I32" s="608">
        <v>1644</v>
      </c>
      <c r="J32" s="608">
        <v>1537</v>
      </c>
      <c r="K32" s="608">
        <v>1638</v>
      </c>
      <c r="L32" s="608">
        <v>1477</v>
      </c>
      <c r="M32" s="608">
        <v>2193</v>
      </c>
      <c r="N32" s="608">
        <v>1822</v>
      </c>
      <c r="O32" s="609">
        <v>1864</v>
      </c>
    </row>
    <row r="33" spans="2:15" x14ac:dyDescent="0.25">
      <c r="B33" s="694" t="s">
        <v>363</v>
      </c>
      <c r="C33" s="606">
        <v>16862</v>
      </c>
      <c r="D33" s="606">
        <v>8664</v>
      </c>
      <c r="E33" s="606">
        <v>8198</v>
      </c>
      <c r="F33" s="712">
        <v>2003</v>
      </c>
      <c r="G33" s="608">
        <v>1648</v>
      </c>
      <c r="H33" s="608">
        <v>1658</v>
      </c>
      <c r="I33" s="608">
        <v>1686</v>
      </c>
      <c r="J33" s="608">
        <v>1669</v>
      </c>
      <c r="K33" s="608">
        <v>1629</v>
      </c>
      <c r="L33" s="608">
        <v>1622</v>
      </c>
      <c r="M33" s="608">
        <v>2541</v>
      </c>
      <c r="N33" s="608">
        <v>1376</v>
      </c>
      <c r="O33" s="609">
        <v>1030</v>
      </c>
    </row>
    <row r="34" spans="2:15" x14ac:dyDescent="0.25">
      <c r="B34" s="694" t="s">
        <v>364</v>
      </c>
      <c r="C34" s="606">
        <v>1207</v>
      </c>
      <c r="D34" s="606">
        <v>386</v>
      </c>
      <c r="E34" s="606">
        <v>821</v>
      </c>
      <c r="F34" s="712">
        <v>46</v>
      </c>
      <c r="G34" s="608">
        <v>64</v>
      </c>
      <c r="H34" s="608">
        <v>17</v>
      </c>
      <c r="I34" s="608">
        <v>70</v>
      </c>
      <c r="J34" s="608">
        <v>189</v>
      </c>
      <c r="K34" s="608">
        <v>185</v>
      </c>
      <c r="L34" s="608">
        <v>155</v>
      </c>
      <c r="M34" s="608">
        <v>78</v>
      </c>
      <c r="N34" s="608">
        <v>244</v>
      </c>
      <c r="O34" s="609">
        <v>159</v>
      </c>
    </row>
    <row r="35" spans="2:15" x14ac:dyDescent="0.25">
      <c r="B35" s="689"/>
      <c r="C35" s="589"/>
      <c r="D35" s="606"/>
      <c r="E35" s="589"/>
      <c r="F35" s="712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79899</v>
      </c>
      <c r="D36" s="600">
        <v>37881</v>
      </c>
      <c r="E36" s="600">
        <v>42018</v>
      </c>
      <c r="F36" s="711">
        <v>7577</v>
      </c>
      <c r="G36" s="602">
        <v>8932</v>
      </c>
      <c r="H36" s="602">
        <v>6546</v>
      </c>
      <c r="I36" s="602">
        <v>7179</v>
      </c>
      <c r="J36" s="602">
        <v>7647</v>
      </c>
      <c r="K36" s="602">
        <v>8377</v>
      </c>
      <c r="L36" s="602">
        <v>9402</v>
      </c>
      <c r="M36" s="602">
        <v>9201</v>
      </c>
      <c r="N36" s="602">
        <v>6601</v>
      </c>
      <c r="O36" s="603">
        <v>8437</v>
      </c>
    </row>
    <row r="37" spans="2:15" x14ac:dyDescent="0.25">
      <c r="B37" s="694" t="s">
        <v>366</v>
      </c>
      <c r="C37" s="606">
        <v>17195</v>
      </c>
      <c r="D37" s="606">
        <v>8182</v>
      </c>
      <c r="E37" s="606">
        <v>9013</v>
      </c>
      <c r="F37" s="712">
        <v>2151</v>
      </c>
      <c r="G37" s="608">
        <v>1762</v>
      </c>
      <c r="H37" s="608">
        <v>1438</v>
      </c>
      <c r="I37" s="608">
        <v>1491</v>
      </c>
      <c r="J37" s="608">
        <v>1340</v>
      </c>
      <c r="K37" s="608">
        <v>1601</v>
      </c>
      <c r="L37" s="608">
        <v>2040</v>
      </c>
      <c r="M37" s="608">
        <v>2064</v>
      </c>
      <c r="N37" s="608">
        <v>1638</v>
      </c>
      <c r="O37" s="609">
        <v>1670</v>
      </c>
    </row>
    <row r="38" spans="2:15" x14ac:dyDescent="0.25">
      <c r="B38" s="694" t="s">
        <v>367</v>
      </c>
      <c r="C38" s="606">
        <v>27944</v>
      </c>
      <c r="D38" s="606">
        <v>14797</v>
      </c>
      <c r="E38" s="606">
        <v>13147</v>
      </c>
      <c r="F38" s="712">
        <v>3467</v>
      </c>
      <c r="G38" s="608">
        <v>3548</v>
      </c>
      <c r="H38" s="608">
        <v>2333</v>
      </c>
      <c r="I38" s="608">
        <v>2616</v>
      </c>
      <c r="J38" s="608">
        <v>2833</v>
      </c>
      <c r="K38" s="608">
        <v>2976</v>
      </c>
      <c r="L38" s="608">
        <v>2707</v>
      </c>
      <c r="M38" s="608">
        <v>2889</v>
      </c>
      <c r="N38" s="608">
        <v>2081</v>
      </c>
      <c r="O38" s="609">
        <v>2494</v>
      </c>
    </row>
    <row r="39" spans="2:15" x14ac:dyDescent="0.25">
      <c r="B39" s="694" t="s">
        <v>368</v>
      </c>
      <c r="C39" s="606">
        <v>34760</v>
      </c>
      <c r="D39" s="606">
        <v>14902</v>
      </c>
      <c r="E39" s="606">
        <v>19858</v>
      </c>
      <c r="F39" s="712">
        <v>1959</v>
      </c>
      <c r="G39" s="608">
        <v>3622</v>
      </c>
      <c r="H39" s="608">
        <v>2775</v>
      </c>
      <c r="I39" s="608">
        <v>3072</v>
      </c>
      <c r="J39" s="608">
        <v>3474</v>
      </c>
      <c r="K39" s="608">
        <v>3800</v>
      </c>
      <c r="L39" s="608">
        <v>4655</v>
      </c>
      <c r="M39" s="608">
        <v>4248</v>
      </c>
      <c r="N39" s="608">
        <v>2882</v>
      </c>
      <c r="O39" s="609">
        <v>4273</v>
      </c>
    </row>
    <row r="40" spans="2:15" x14ac:dyDescent="0.25">
      <c r="B40" s="689"/>
      <c r="C40" s="589"/>
      <c r="D40" s="606"/>
      <c r="E40" s="589"/>
      <c r="F40" s="712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25744</v>
      </c>
      <c r="D41" s="600">
        <v>14236</v>
      </c>
      <c r="E41" s="600">
        <v>11508</v>
      </c>
      <c r="F41" s="711">
        <v>2864</v>
      </c>
      <c r="G41" s="602">
        <v>3222</v>
      </c>
      <c r="H41" s="602">
        <v>2820</v>
      </c>
      <c r="I41" s="602">
        <v>2803</v>
      </c>
      <c r="J41" s="602">
        <v>2527</v>
      </c>
      <c r="K41" s="602">
        <v>2485</v>
      </c>
      <c r="L41" s="602">
        <v>2437</v>
      </c>
      <c r="M41" s="602">
        <v>2269</v>
      </c>
      <c r="N41" s="602">
        <v>2181</v>
      </c>
      <c r="O41" s="603">
        <v>2136</v>
      </c>
    </row>
    <row r="42" spans="2:15" x14ac:dyDescent="0.25">
      <c r="B42" s="694" t="s">
        <v>370</v>
      </c>
      <c r="C42" s="606">
        <v>8371</v>
      </c>
      <c r="D42" s="606">
        <v>4108</v>
      </c>
      <c r="E42" s="606">
        <v>4263</v>
      </c>
      <c r="F42" s="712">
        <v>952</v>
      </c>
      <c r="G42" s="608">
        <v>785</v>
      </c>
      <c r="H42" s="608">
        <v>799</v>
      </c>
      <c r="I42" s="608">
        <v>808</v>
      </c>
      <c r="J42" s="608">
        <v>764</v>
      </c>
      <c r="K42" s="608">
        <v>856</v>
      </c>
      <c r="L42" s="608">
        <v>780</v>
      </c>
      <c r="M42" s="608">
        <v>862</v>
      </c>
      <c r="N42" s="608">
        <v>837</v>
      </c>
      <c r="O42" s="609">
        <v>928</v>
      </c>
    </row>
    <row r="43" spans="2:15" x14ac:dyDescent="0.25">
      <c r="B43" s="694" t="s">
        <v>371</v>
      </c>
      <c r="C43" s="606">
        <v>10430</v>
      </c>
      <c r="D43" s="606">
        <v>6087</v>
      </c>
      <c r="E43" s="606">
        <v>4343</v>
      </c>
      <c r="F43" s="712">
        <v>1211</v>
      </c>
      <c r="G43" s="608">
        <v>1517</v>
      </c>
      <c r="H43" s="608">
        <v>1155</v>
      </c>
      <c r="I43" s="608">
        <v>1153</v>
      </c>
      <c r="J43" s="608">
        <v>1051</v>
      </c>
      <c r="K43" s="608">
        <v>1046</v>
      </c>
      <c r="L43" s="608">
        <v>1077</v>
      </c>
      <c r="M43" s="608">
        <v>819</v>
      </c>
      <c r="N43" s="608">
        <v>752</v>
      </c>
      <c r="O43" s="609">
        <v>649</v>
      </c>
    </row>
    <row r="44" spans="2:15" x14ac:dyDescent="0.25">
      <c r="B44" s="694" t="s">
        <v>372</v>
      </c>
      <c r="C44" s="606">
        <v>6943</v>
      </c>
      <c r="D44" s="606">
        <v>4041</v>
      </c>
      <c r="E44" s="606">
        <v>2902</v>
      </c>
      <c r="F44" s="712">
        <v>701</v>
      </c>
      <c r="G44" s="608">
        <v>920</v>
      </c>
      <c r="H44" s="608">
        <v>866</v>
      </c>
      <c r="I44" s="608">
        <v>842</v>
      </c>
      <c r="J44" s="608">
        <v>712</v>
      </c>
      <c r="K44" s="608">
        <v>583</v>
      </c>
      <c r="L44" s="608">
        <v>580</v>
      </c>
      <c r="M44" s="608">
        <v>588</v>
      </c>
      <c r="N44" s="608">
        <v>592</v>
      </c>
      <c r="O44" s="609">
        <v>559</v>
      </c>
    </row>
    <row r="45" spans="2:15" x14ac:dyDescent="0.25">
      <c r="B45" s="689"/>
      <c r="C45" s="589"/>
      <c r="D45" s="606"/>
      <c r="E45" s="589"/>
      <c r="F45" s="712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9393</v>
      </c>
      <c r="D46" s="600">
        <v>4732</v>
      </c>
      <c r="E46" s="600">
        <v>4661</v>
      </c>
      <c r="F46" s="711">
        <v>912</v>
      </c>
      <c r="G46" s="602">
        <v>947</v>
      </c>
      <c r="H46" s="602">
        <v>1012</v>
      </c>
      <c r="I46" s="602">
        <v>957</v>
      </c>
      <c r="J46" s="602">
        <v>904</v>
      </c>
      <c r="K46" s="602">
        <v>962</v>
      </c>
      <c r="L46" s="602">
        <v>872</v>
      </c>
      <c r="M46" s="602">
        <v>946</v>
      </c>
      <c r="N46" s="602">
        <v>806</v>
      </c>
      <c r="O46" s="603">
        <v>1075</v>
      </c>
    </row>
    <row r="47" spans="2:15" x14ac:dyDescent="0.25">
      <c r="B47" s="694" t="s">
        <v>374</v>
      </c>
      <c r="C47" s="606">
        <v>1325</v>
      </c>
      <c r="D47" s="606">
        <v>623</v>
      </c>
      <c r="E47" s="606">
        <v>702</v>
      </c>
      <c r="F47" s="712">
        <v>79</v>
      </c>
      <c r="G47" s="608">
        <v>100</v>
      </c>
      <c r="H47" s="608">
        <v>154</v>
      </c>
      <c r="I47" s="608">
        <v>131</v>
      </c>
      <c r="J47" s="608">
        <v>159</v>
      </c>
      <c r="K47" s="608">
        <v>134</v>
      </c>
      <c r="L47" s="608">
        <v>165</v>
      </c>
      <c r="M47" s="608">
        <v>148</v>
      </c>
      <c r="N47" s="608">
        <v>120</v>
      </c>
      <c r="O47" s="609">
        <v>135</v>
      </c>
    </row>
    <row r="48" spans="2:15" x14ac:dyDescent="0.25">
      <c r="B48" s="694" t="s">
        <v>375</v>
      </c>
      <c r="C48" s="606">
        <v>2540</v>
      </c>
      <c r="D48" s="606">
        <v>1214</v>
      </c>
      <c r="E48" s="606">
        <v>1326</v>
      </c>
      <c r="F48" s="712">
        <v>239</v>
      </c>
      <c r="G48" s="608">
        <v>209</v>
      </c>
      <c r="H48" s="608">
        <v>269</v>
      </c>
      <c r="I48" s="608">
        <v>222</v>
      </c>
      <c r="J48" s="608">
        <v>275</v>
      </c>
      <c r="K48" s="608">
        <v>258</v>
      </c>
      <c r="L48" s="608">
        <v>227</v>
      </c>
      <c r="M48" s="608">
        <v>270</v>
      </c>
      <c r="N48" s="608">
        <v>263</v>
      </c>
      <c r="O48" s="609">
        <v>308</v>
      </c>
    </row>
    <row r="49" spans="2:15" x14ac:dyDescent="0.25">
      <c r="B49" s="694" t="s">
        <v>376</v>
      </c>
      <c r="C49" s="606">
        <v>5528</v>
      </c>
      <c r="D49" s="606">
        <v>2895</v>
      </c>
      <c r="E49" s="606">
        <v>2633</v>
      </c>
      <c r="F49" s="712">
        <v>594</v>
      </c>
      <c r="G49" s="608">
        <v>638</v>
      </c>
      <c r="H49" s="608">
        <v>589</v>
      </c>
      <c r="I49" s="608">
        <v>604</v>
      </c>
      <c r="J49" s="608">
        <v>470</v>
      </c>
      <c r="K49" s="608">
        <v>570</v>
      </c>
      <c r="L49" s="608">
        <v>480</v>
      </c>
      <c r="M49" s="608">
        <v>528</v>
      </c>
      <c r="N49" s="608">
        <v>423</v>
      </c>
      <c r="O49" s="609">
        <v>632</v>
      </c>
    </row>
    <row r="50" spans="2:15" x14ac:dyDescent="0.25">
      <c r="B50" s="689"/>
      <c r="C50" s="589"/>
      <c r="D50" s="606"/>
      <c r="E50" s="589"/>
      <c r="F50" s="712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15440</v>
      </c>
      <c r="D51" s="600">
        <v>8023</v>
      </c>
      <c r="E51" s="600">
        <v>7417</v>
      </c>
      <c r="F51" s="711">
        <v>1687</v>
      </c>
      <c r="G51" s="602">
        <v>1755</v>
      </c>
      <c r="H51" s="602">
        <v>1468</v>
      </c>
      <c r="I51" s="602">
        <v>1568</v>
      </c>
      <c r="J51" s="602">
        <v>1545</v>
      </c>
      <c r="K51" s="602">
        <v>1631</v>
      </c>
      <c r="L51" s="602">
        <v>1464</v>
      </c>
      <c r="M51" s="602">
        <v>1475</v>
      </c>
      <c r="N51" s="602">
        <v>1386</v>
      </c>
      <c r="O51" s="603">
        <v>1461</v>
      </c>
    </row>
    <row r="52" spans="2:15" x14ac:dyDescent="0.25">
      <c r="B52" s="694" t="s">
        <v>378</v>
      </c>
      <c r="C52" s="606">
        <v>1779</v>
      </c>
      <c r="D52" s="606">
        <v>827</v>
      </c>
      <c r="E52" s="606">
        <v>952</v>
      </c>
      <c r="F52" s="712">
        <v>181</v>
      </c>
      <c r="G52" s="608">
        <v>159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222</v>
      </c>
      <c r="N52" s="608">
        <v>173</v>
      </c>
      <c r="O52" s="609">
        <v>174</v>
      </c>
    </row>
    <row r="53" spans="2:15" x14ac:dyDescent="0.25">
      <c r="B53" s="694" t="s">
        <v>379</v>
      </c>
      <c r="C53" s="606">
        <v>6480</v>
      </c>
      <c r="D53" s="606">
        <v>3295</v>
      </c>
      <c r="E53" s="606">
        <v>3185</v>
      </c>
      <c r="F53" s="712">
        <v>697</v>
      </c>
      <c r="G53" s="608">
        <v>825</v>
      </c>
      <c r="H53" s="608">
        <v>541</v>
      </c>
      <c r="I53" s="608">
        <v>623</v>
      </c>
      <c r="J53" s="608">
        <v>609</v>
      </c>
      <c r="K53" s="608">
        <v>673</v>
      </c>
      <c r="L53" s="608">
        <v>570</v>
      </c>
      <c r="M53" s="608">
        <v>643</v>
      </c>
      <c r="N53" s="608">
        <v>622</v>
      </c>
      <c r="O53" s="609">
        <v>677</v>
      </c>
    </row>
    <row r="54" spans="2:15" x14ac:dyDescent="0.25">
      <c r="B54" s="694" t="s">
        <v>380</v>
      </c>
      <c r="C54" s="606">
        <v>1125</v>
      </c>
      <c r="D54" s="606">
        <v>526</v>
      </c>
      <c r="E54" s="606">
        <v>599</v>
      </c>
      <c r="F54" s="712">
        <v>106</v>
      </c>
      <c r="G54" s="608">
        <v>113</v>
      </c>
      <c r="H54" s="608">
        <v>106</v>
      </c>
      <c r="I54" s="608">
        <v>99</v>
      </c>
      <c r="J54" s="608">
        <v>102</v>
      </c>
      <c r="K54" s="608">
        <v>91</v>
      </c>
      <c r="L54" s="608">
        <v>127</v>
      </c>
      <c r="M54" s="608">
        <v>100</v>
      </c>
      <c r="N54" s="608">
        <v>123</v>
      </c>
      <c r="O54" s="609">
        <v>158</v>
      </c>
    </row>
    <row r="55" spans="2:15" x14ac:dyDescent="0.25">
      <c r="B55" s="694" t="s">
        <v>381</v>
      </c>
      <c r="C55" s="606">
        <v>3502</v>
      </c>
      <c r="D55" s="606">
        <v>1955</v>
      </c>
      <c r="E55" s="606">
        <v>1547</v>
      </c>
      <c r="F55" s="712">
        <v>413</v>
      </c>
      <c r="G55" s="608">
        <v>349</v>
      </c>
      <c r="H55" s="608">
        <v>388</v>
      </c>
      <c r="I55" s="608">
        <v>371</v>
      </c>
      <c r="J55" s="608">
        <v>434</v>
      </c>
      <c r="K55" s="608">
        <v>457</v>
      </c>
      <c r="L55" s="608">
        <v>306</v>
      </c>
      <c r="M55" s="608">
        <v>279</v>
      </c>
      <c r="N55" s="608">
        <v>298</v>
      </c>
      <c r="O55" s="609">
        <v>207</v>
      </c>
    </row>
    <row r="56" spans="2:15" x14ac:dyDescent="0.25">
      <c r="B56" s="694" t="s">
        <v>382</v>
      </c>
      <c r="C56" s="606">
        <v>2554</v>
      </c>
      <c r="D56" s="606">
        <v>1420</v>
      </c>
      <c r="E56" s="606">
        <v>1134</v>
      </c>
      <c r="F56" s="712">
        <v>290</v>
      </c>
      <c r="G56" s="608">
        <v>309</v>
      </c>
      <c r="H56" s="608">
        <v>266</v>
      </c>
      <c r="I56" s="608">
        <v>302</v>
      </c>
      <c r="J56" s="608">
        <v>253</v>
      </c>
      <c r="K56" s="608">
        <v>244</v>
      </c>
      <c r="L56" s="608">
        <v>244</v>
      </c>
      <c r="M56" s="608">
        <v>231</v>
      </c>
      <c r="N56" s="608">
        <v>170</v>
      </c>
      <c r="O56" s="609">
        <v>245</v>
      </c>
    </row>
    <row r="57" spans="2:15" x14ac:dyDescent="0.25">
      <c r="B57" s="689"/>
      <c r="C57" s="589"/>
      <c r="D57" s="606"/>
      <c r="E57" s="589"/>
      <c r="F57" s="712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11418</v>
      </c>
      <c r="D58" s="600">
        <v>5509</v>
      </c>
      <c r="E58" s="600">
        <v>5909</v>
      </c>
      <c r="F58" s="711">
        <v>1054</v>
      </c>
      <c r="G58" s="602">
        <v>1092</v>
      </c>
      <c r="H58" s="602">
        <v>1024</v>
      </c>
      <c r="I58" s="602">
        <v>1136</v>
      </c>
      <c r="J58" s="602">
        <v>1203</v>
      </c>
      <c r="K58" s="602">
        <v>1260</v>
      </c>
      <c r="L58" s="602">
        <v>1053</v>
      </c>
      <c r="M58" s="602">
        <v>1227</v>
      </c>
      <c r="N58" s="602">
        <v>1061</v>
      </c>
      <c r="O58" s="603">
        <v>1308</v>
      </c>
    </row>
    <row r="59" spans="2:15" x14ac:dyDescent="0.25">
      <c r="B59" s="694" t="s">
        <v>384</v>
      </c>
      <c r="C59" s="606">
        <v>1101</v>
      </c>
      <c r="D59" s="606">
        <v>499</v>
      </c>
      <c r="E59" s="606">
        <v>602</v>
      </c>
      <c r="F59" s="712">
        <v>94</v>
      </c>
      <c r="G59" s="608">
        <v>92</v>
      </c>
      <c r="H59" s="608">
        <v>100</v>
      </c>
      <c r="I59" s="608">
        <v>82</v>
      </c>
      <c r="J59" s="608">
        <v>131</v>
      </c>
      <c r="K59" s="608">
        <v>114</v>
      </c>
      <c r="L59" s="608">
        <v>116</v>
      </c>
      <c r="M59" s="608">
        <v>119</v>
      </c>
      <c r="N59" s="608">
        <v>111</v>
      </c>
      <c r="O59" s="609">
        <v>142</v>
      </c>
    </row>
    <row r="60" spans="2:15" x14ac:dyDescent="0.25">
      <c r="B60" s="694" t="s">
        <v>385</v>
      </c>
      <c r="C60" s="606">
        <v>771</v>
      </c>
      <c r="D60" s="606">
        <v>341</v>
      </c>
      <c r="E60" s="606">
        <v>430</v>
      </c>
      <c r="F60" s="712">
        <v>66</v>
      </c>
      <c r="G60" s="608">
        <v>56</v>
      </c>
      <c r="H60" s="608">
        <v>71</v>
      </c>
      <c r="I60" s="608">
        <v>73</v>
      </c>
      <c r="J60" s="608">
        <v>75</v>
      </c>
      <c r="K60" s="608">
        <v>70</v>
      </c>
      <c r="L60" s="608">
        <v>61</v>
      </c>
      <c r="M60" s="608">
        <v>82</v>
      </c>
      <c r="N60" s="608">
        <v>87</v>
      </c>
      <c r="O60" s="609">
        <v>130</v>
      </c>
    </row>
    <row r="61" spans="2:15" x14ac:dyDescent="0.25">
      <c r="B61" s="694" t="s">
        <v>386</v>
      </c>
      <c r="C61" s="606">
        <v>4207</v>
      </c>
      <c r="D61" s="606">
        <v>1892</v>
      </c>
      <c r="E61" s="606">
        <v>2315</v>
      </c>
      <c r="F61" s="712">
        <v>389</v>
      </c>
      <c r="G61" s="608">
        <v>413</v>
      </c>
      <c r="H61" s="608">
        <v>329</v>
      </c>
      <c r="I61" s="608">
        <v>379</v>
      </c>
      <c r="J61" s="608">
        <v>382</v>
      </c>
      <c r="K61" s="608">
        <v>475</v>
      </c>
      <c r="L61" s="608">
        <v>423</v>
      </c>
      <c r="M61" s="608">
        <v>462</v>
      </c>
      <c r="N61" s="608">
        <v>436</v>
      </c>
      <c r="O61" s="609">
        <v>519</v>
      </c>
    </row>
    <row r="62" spans="2:15" x14ac:dyDescent="0.25">
      <c r="B62" s="694" t="s">
        <v>387</v>
      </c>
      <c r="C62" s="606">
        <v>5339</v>
      </c>
      <c r="D62" s="606">
        <v>2777</v>
      </c>
      <c r="E62" s="606">
        <v>2562</v>
      </c>
      <c r="F62" s="712">
        <v>505</v>
      </c>
      <c r="G62" s="608">
        <v>531</v>
      </c>
      <c r="H62" s="608">
        <v>524</v>
      </c>
      <c r="I62" s="608">
        <v>602</v>
      </c>
      <c r="J62" s="608">
        <v>615</v>
      </c>
      <c r="K62" s="608">
        <v>601</v>
      </c>
      <c r="L62" s="608">
        <v>453</v>
      </c>
      <c r="M62" s="608">
        <v>564</v>
      </c>
      <c r="N62" s="608">
        <v>427</v>
      </c>
      <c r="O62" s="609">
        <v>517</v>
      </c>
    </row>
    <row r="63" spans="2:15" ht="15.75" thickBot="1" x14ac:dyDescent="0.3">
      <c r="B63" s="695"/>
      <c r="C63" s="613"/>
      <c r="D63" s="696"/>
      <c r="E63" s="613"/>
      <c r="F63" s="713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EBDA-E3C0-40EA-81A6-921B152709E7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8.5703125" bestFit="1" customWidth="1"/>
  </cols>
  <sheetData>
    <row r="2" spans="2:15" ht="18" x14ac:dyDescent="0.25">
      <c r="B2" s="635" t="s">
        <v>404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405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ht="18" x14ac:dyDescent="0.25">
      <c r="B4" s="635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643"/>
      <c r="G7" s="715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716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656"/>
      <c r="G9" s="71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675"/>
      <c r="G10" s="590"/>
      <c r="H10" s="591"/>
      <c r="I10" s="591"/>
      <c r="J10" s="591"/>
      <c r="K10" s="591"/>
      <c r="L10" s="591"/>
      <c r="M10" s="709"/>
      <c r="N10" s="709"/>
      <c r="O10" s="718"/>
    </row>
    <row r="11" spans="2:15" x14ac:dyDescent="0.25">
      <c r="B11" s="667" t="s">
        <v>398</v>
      </c>
      <c r="C11" s="600">
        <v>48929</v>
      </c>
      <c r="D11" s="600">
        <v>23440</v>
      </c>
      <c r="E11" s="600">
        <v>25489</v>
      </c>
      <c r="F11" s="668">
        <v>5590</v>
      </c>
      <c r="G11" s="602">
        <v>7051</v>
      </c>
      <c r="H11" s="602">
        <v>4903</v>
      </c>
      <c r="I11" s="602">
        <v>2514</v>
      </c>
      <c r="J11" s="602">
        <v>3382</v>
      </c>
      <c r="K11" s="602">
        <v>3953</v>
      </c>
      <c r="L11" s="602">
        <v>4569</v>
      </c>
      <c r="M11" s="602">
        <v>4347</v>
      </c>
      <c r="N11" s="602">
        <v>4249</v>
      </c>
      <c r="O11" s="603">
        <v>8371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31838</v>
      </c>
      <c r="D13" s="669">
        <v>15831</v>
      </c>
      <c r="E13" s="669">
        <v>16007</v>
      </c>
      <c r="F13" s="670">
        <v>3793</v>
      </c>
      <c r="G13" s="671">
        <v>4875</v>
      </c>
      <c r="H13" s="671">
        <v>3389</v>
      </c>
      <c r="I13" s="671">
        <v>1621</v>
      </c>
      <c r="J13" s="671">
        <v>2153</v>
      </c>
      <c r="K13" s="671">
        <v>2262</v>
      </c>
      <c r="L13" s="671">
        <v>2835</v>
      </c>
      <c r="M13" s="671">
        <v>2606</v>
      </c>
      <c r="N13" s="671">
        <v>2249</v>
      </c>
      <c r="O13" s="672">
        <v>6055</v>
      </c>
    </row>
    <row r="14" spans="2:15" x14ac:dyDescent="0.25">
      <c r="B14" s="673" t="s">
        <v>400</v>
      </c>
      <c r="C14" s="669">
        <v>12086</v>
      </c>
      <c r="D14" s="669">
        <v>5431</v>
      </c>
      <c r="E14" s="669">
        <v>6655</v>
      </c>
      <c r="F14" s="670">
        <v>1230</v>
      </c>
      <c r="G14" s="671">
        <v>1487</v>
      </c>
      <c r="H14" s="671">
        <v>1203</v>
      </c>
      <c r="I14" s="671">
        <v>644</v>
      </c>
      <c r="J14" s="671">
        <v>867</v>
      </c>
      <c r="K14" s="671">
        <v>1166</v>
      </c>
      <c r="L14" s="671">
        <v>1314</v>
      </c>
      <c r="M14" s="671">
        <v>1270</v>
      </c>
      <c r="N14" s="671">
        <v>1178</v>
      </c>
      <c r="O14" s="672">
        <v>1727</v>
      </c>
    </row>
    <row r="15" spans="2:15" x14ac:dyDescent="0.25">
      <c r="B15" s="673" t="s">
        <v>231</v>
      </c>
      <c r="C15" s="669">
        <v>5005</v>
      </c>
      <c r="D15" s="669">
        <v>2178</v>
      </c>
      <c r="E15" s="669">
        <v>2827</v>
      </c>
      <c r="F15" s="670">
        <v>567</v>
      </c>
      <c r="G15" s="671">
        <v>689</v>
      </c>
      <c r="H15" s="671">
        <v>311</v>
      </c>
      <c r="I15" s="671">
        <v>249</v>
      </c>
      <c r="J15" s="671">
        <v>362</v>
      </c>
      <c r="K15" s="671">
        <v>525</v>
      </c>
      <c r="L15" s="671">
        <v>420</v>
      </c>
      <c r="M15" s="671">
        <v>471</v>
      </c>
      <c r="N15" s="671">
        <v>822</v>
      </c>
      <c r="O15" s="672">
        <v>589</v>
      </c>
    </row>
    <row r="16" spans="2:15" x14ac:dyDescent="0.25">
      <c r="B16" s="673" t="s">
        <v>232</v>
      </c>
      <c r="C16" s="606">
        <v>790</v>
      </c>
      <c r="D16" s="606">
        <v>314</v>
      </c>
      <c r="E16" s="606">
        <v>476</v>
      </c>
      <c r="F16" s="674">
        <v>145</v>
      </c>
      <c r="G16" s="608">
        <v>0</v>
      </c>
      <c r="H16" s="608">
        <v>5</v>
      </c>
      <c r="I16" s="608">
        <v>37</v>
      </c>
      <c r="J16" s="608">
        <v>127</v>
      </c>
      <c r="K16" s="608">
        <v>0</v>
      </c>
      <c r="L16" s="608">
        <v>109</v>
      </c>
      <c r="M16" s="608">
        <v>0</v>
      </c>
      <c r="N16" s="608">
        <v>286</v>
      </c>
      <c r="O16" s="609">
        <v>81</v>
      </c>
    </row>
    <row r="17" spans="2:15" x14ac:dyDescent="0.25">
      <c r="B17" s="673" t="s">
        <v>401</v>
      </c>
      <c r="C17" s="669">
        <v>1785</v>
      </c>
      <c r="D17" s="669">
        <v>740</v>
      </c>
      <c r="E17" s="669">
        <v>1045</v>
      </c>
      <c r="F17" s="670">
        <v>189</v>
      </c>
      <c r="G17" s="671">
        <v>315</v>
      </c>
      <c r="H17" s="671">
        <v>65</v>
      </c>
      <c r="I17" s="671">
        <v>49</v>
      </c>
      <c r="J17" s="671">
        <v>122</v>
      </c>
      <c r="K17" s="671">
        <v>357</v>
      </c>
      <c r="L17" s="671">
        <v>120</v>
      </c>
      <c r="M17" s="671">
        <v>154</v>
      </c>
      <c r="N17" s="671">
        <v>207</v>
      </c>
      <c r="O17" s="672">
        <v>207</v>
      </c>
    </row>
    <row r="18" spans="2:15" x14ac:dyDescent="0.25">
      <c r="B18" s="673" t="s">
        <v>343</v>
      </c>
      <c r="C18" s="669">
        <v>2430</v>
      </c>
      <c r="D18" s="669">
        <v>1124</v>
      </c>
      <c r="E18" s="669">
        <v>1306</v>
      </c>
      <c r="F18" s="670">
        <v>233</v>
      </c>
      <c r="G18" s="671">
        <v>374</v>
      </c>
      <c r="H18" s="671">
        <v>241</v>
      </c>
      <c r="I18" s="671">
        <v>163</v>
      </c>
      <c r="J18" s="671">
        <v>113</v>
      </c>
      <c r="K18" s="671">
        <v>168</v>
      </c>
      <c r="L18" s="671">
        <v>191</v>
      </c>
      <c r="M18" s="671">
        <v>317</v>
      </c>
      <c r="N18" s="671">
        <v>329</v>
      </c>
      <c r="O18" s="672">
        <v>301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48396</v>
      </c>
      <c r="D20" s="676">
        <v>23236</v>
      </c>
      <c r="E20" s="676">
        <v>25160</v>
      </c>
      <c r="F20" s="677">
        <v>5572</v>
      </c>
      <c r="G20" s="678">
        <v>6899</v>
      </c>
      <c r="H20" s="678">
        <v>4877</v>
      </c>
      <c r="I20" s="678">
        <v>2506</v>
      </c>
      <c r="J20" s="678">
        <v>3382</v>
      </c>
      <c r="K20" s="678">
        <v>3953</v>
      </c>
      <c r="L20" s="678">
        <v>4511</v>
      </c>
      <c r="M20" s="678">
        <v>4307</v>
      </c>
      <c r="N20" s="678">
        <v>4167</v>
      </c>
      <c r="O20" s="679">
        <v>8222</v>
      </c>
    </row>
    <row r="21" spans="2:15" x14ac:dyDescent="0.25">
      <c r="B21" s="680" t="s">
        <v>235</v>
      </c>
      <c r="C21" s="681">
        <v>47868</v>
      </c>
      <c r="D21" s="681">
        <v>23005</v>
      </c>
      <c r="E21" s="681">
        <v>24863</v>
      </c>
      <c r="F21" s="682">
        <v>5572</v>
      </c>
      <c r="G21" s="683">
        <v>6837</v>
      </c>
      <c r="H21" s="683">
        <v>4791</v>
      </c>
      <c r="I21" s="683">
        <v>2432</v>
      </c>
      <c r="J21" s="683">
        <v>3373</v>
      </c>
      <c r="K21" s="683">
        <v>3937</v>
      </c>
      <c r="L21" s="683">
        <v>4476</v>
      </c>
      <c r="M21" s="683">
        <v>4167</v>
      </c>
      <c r="N21" s="683">
        <v>4097</v>
      </c>
      <c r="O21" s="684">
        <v>8186</v>
      </c>
    </row>
    <row r="22" spans="2:15" x14ac:dyDescent="0.25">
      <c r="B22" s="680" t="s">
        <v>236</v>
      </c>
      <c r="C22" s="681">
        <v>39609</v>
      </c>
      <c r="D22" s="681">
        <v>19448</v>
      </c>
      <c r="E22" s="681">
        <v>20161</v>
      </c>
      <c r="F22" s="682">
        <v>4498</v>
      </c>
      <c r="G22" s="683">
        <v>6431</v>
      </c>
      <c r="H22" s="683">
        <v>4091</v>
      </c>
      <c r="I22" s="683">
        <v>1878</v>
      </c>
      <c r="J22" s="683">
        <v>2550</v>
      </c>
      <c r="K22" s="683">
        <v>3196</v>
      </c>
      <c r="L22" s="683">
        <v>3402</v>
      </c>
      <c r="M22" s="683">
        <v>3320</v>
      </c>
      <c r="N22" s="683">
        <v>3392</v>
      </c>
      <c r="O22" s="684">
        <v>6851</v>
      </c>
    </row>
    <row r="23" spans="2:15" x14ac:dyDescent="0.25">
      <c r="B23" s="680" t="s">
        <v>237</v>
      </c>
      <c r="C23" s="681">
        <v>8259</v>
      </c>
      <c r="D23" s="681">
        <v>3557</v>
      </c>
      <c r="E23" s="681">
        <v>4702</v>
      </c>
      <c r="F23" s="682">
        <v>1074</v>
      </c>
      <c r="G23" s="683">
        <v>406</v>
      </c>
      <c r="H23" s="683">
        <v>700</v>
      </c>
      <c r="I23" s="683">
        <v>554</v>
      </c>
      <c r="J23" s="683">
        <v>823</v>
      </c>
      <c r="K23" s="683">
        <v>741</v>
      </c>
      <c r="L23" s="683">
        <v>1074</v>
      </c>
      <c r="M23" s="683">
        <v>847</v>
      </c>
      <c r="N23" s="683">
        <v>705</v>
      </c>
      <c r="O23" s="684">
        <v>1335</v>
      </c>
    </row>
    <row r="24" spans="2:15" x14ac:dyDescent="0.25">
      <c r="B24" s="680" t="s">
        <v>238</v>
      </c>
      <c r="C24" s="681">
        <v>528</v>
      </c>
      <c r="D24" s="681">
        <v>231</v>
      </c>
      <c r="E24" s="681">
        <v>297</v>
      </c>
      <c r="F24" s="682">
        <v>0</v>
      </c>
      <c r="G24" s="683">
        <v>62</v>
      </c>
      <c r="H24" s="683">
        <v>86</v>
      </c>
      <c r="I24" s="683">
        <v>74</v>
      </c>
      <c r="J24" s="683">
        <v>9</v>
      </c>
      <c r="K24" s="683">
        <v>16</v>
      </c>
      <c r="L24" s="683">
        <v>35</v>
      </c>
      <c r="M24" s="683">
        <v>140</v>
      </c>
      <c r="N24" s="683">
        <v>70</v>
      </c>
      <c r="O24" s="684">
        <v>36</v>
      </c>
    </row>
    <row r="25" spans="2:15" x14ac:dyDescent="0.25">
      <c r="B25" s="610" t="s">
        <v>239</v>
      </c>
      <c r="C25" s="669">
        <v>533</v>
      </c>
      <c r="D25" s="669">
        <v>204</v>
      </c>
      <c r="E25" s="669">
        <v>329</v>
      </c>
      <c r="F25" s="670">
        <v>18</v>
      </c>
      <c r="G25" s="671">
        <v>152</v>
      </c>
      <c r="H25" s="671">
        <v>26</v>
      </c>
      <c r="I25" s="671">
        <v>8</v>
      </c>
      <c r="J25" s="671">
        <v>0</v>
      </c>
      <c r="K25" s="671">
        <v>0</v>
      </c>
      <c r="L25" s="671">
        <v>58</v>
      </c>
      <c r="M25" s="671">
        <v>40</v>
      </c>
      <c r="N25" s="671">
        <v>82</v>
      </c>
      <c r="O25" s="672">
        <v>149</v>
      </c>
    </row>
    <row r="26" spans="2:15" x14ac:dyDescent="0.25">
      <c r="B26" s="689"/>
      <c r="C26" s="685"/>
      <c r="D26" s="685"/>
      <c r="E26" s="685"/>
      <c r="F26" s="686"/>
      <c r="G26" s="719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589"/>
      <c r="D27" s="606"/>
      <c r="E27" s="589"/>
      <c r="F27" s="675"/>
      <c r="G27" s="590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23092</v>
      </c>
      <c r="D28" s="600">
        <v>11037</v>
      </c>
      <c r="E28" s="600">
        <v>12055</v>
      </c>
      <c r="F28" s="668">
        <v>3100</v>
      </c>
      <c r="G28" s="601">
        <v>2956</v>
      </c>
      <c r="H28" s="602">
        <v>2045</v>
      </c>
      <c r="I28" s="602">
        <v>1397</v>
      </c>
      <c r="J28" s="602">
        <v>1539</v>
      </c>
      <c r="K28" s="602">
        <v>1804</v>
      </c>
      <c r="L28" s="602">
        <v>2349</v>
      </c>
      <c r="M28" s="602">
        <v>2122</v>
      </c>
      <c r="N28" s="602">
        <v>1751</v>
      </c>
      <c r="O28" s="603">
        <v>4029</v>
      </c>
    </row>
    <row r="29" spans="2:15" x14ac:dyDescent="0.25">
      <c r="B29" s="694" t="s">
        <v>359</v>
      </c>
      <c r="C29" s="606">
        <v>7681</v>
      </c>
      <c r="D29" s="606">
        <v>4813</v>
      </c>
      <c r="E29" s="606">
        <v>2868</v>
      </c>
      <c r="F29" s="674">
        <v>906</v>
      </c>
      <c r="G29" s="607">
        <v>1964</v>
      </c>
      <c r="H29" s="608">
        <v>513</v>
      </c>
      <c r="I29" s="608">
        <v>654</v>
      </c>
      <c r="J29" s="608">
        <v>776</v>
      </c>
      <c r="K29" s="608">
        <v>344</v>
      </c>
      <c r="L29" s="608">
        <v>421</v>
      </c>
      <c r="M29" s="608">
        <v>180</v>
      </c>
      <c r="N29" s="608">
        <v>172</v>
      </c>
      <c r="O29" s="609">
        <v>1751</v>
      </c>
    </row>
    <row r="30" spans="2:15" x14ac:dyDescent="0.25">
      <c r="B30" s="694" t="s">
        <v>360</v>
      </c>
      <c r="C30" s="606">
        <v>8993</v>
      </c>
      <c r="D30" s="606">
        <v>3626</v>
      </c>
      <c r="E30" s="606">
        <v>5367</v>
      </c>
      <c r="F30" s="674">
        <v>1445</v>
      </c>
      <c r="G30" s="607">
        <v>390</v>
      </c>
      <c r="H30" s="608">
        <v>942</v>
      </c>
      <c r="I30" s="608">
        <v>431</v>
      </c>
      <c r="J30" s="608">
        <v>418</v>
      </c>
      <c r="K30" s="608">
        <v>862</v>
      </c>
      <c r="L30" s="608">
        <v>1296</v>
      </c>
      <c r="M30" s="608">
        <v>1440</v>
      </c>
      <c r="N30" s="608">
        <v>527</v>
      </c>
      <c r="O30" s="609">
        <v>1242</v>
      </c>
    </row>
    <row r="31" spans="2:15" x14ac:dyDescent="0.25">
      <c r="B31" s="694" t="s">
        <v>361</v>
      </c>
      <c r="C31" s="606">
        <v>339</v>
      </c>
      <c r="D31" s="606">
        <v>139</v>
      </c>
      <c r="E31" s="606">
        <v>200</v>
      </c>
      <c r="F31" s="674">
        <v>38</v>
      </c>
      <c r="G31" s="607">
        <v>42</v>
      </c>
      <c r="H31" s="608">
        <v>24</v>
      </c>
      <c r="I31" s="608">
        <v>7</v>
      </c>
      <c r="J31" s="608">
        <v>28</v>
      </c>
      <c r="K31" s="608">
        <v>71</v>
      </c>
      <c r="L31" s="608">
        <v>50</v>
      </c>
      <c r="M31" s="608">
        <v>0</v>
      </c>
      <c r="N31" s="608">
        <v>79</v>
      </c>
      <c r="O31" s="609">
        <v>0</v>
      </c>
    </row>
    <row r="32" spans="2:15" x14ac:dyDescent="0.25">
      <c r="B32" s="694" t="s">
        <v>362</v>
      </c>
      <c r="C32" s="606">
        <v>2465</v>
      </c>
      <c r="D32" s="606">
        <v>628</v>
      </c>
      <c r="E32" s="606">
        <v>1837</v>
      </c>
      <c r="F32" s="674">
        <v>274</v>
      </c>
      <c r="G32" s="607">
        <v>3</v>
      </c>
      <c r="H32" s="608">
        <v>63</v>
      </c>
      <c r="I32" s="608">
        <v>228</v>
      </c>
      <c r="J32" s="608">
        <v>60</v>
      </c>
      <c r="K32" s="608">
        <v>190</v>
      </c>
      <c r="L32" s="608">
        <v>234</v>
      </c>
      <c r="M32" s="608">
        <v>440</v>
      </c>
      <c r="N32" s="608">
        <v>291</v>
      </c>
      <c r="O32" s="609">
        <v>682</v>
      </c>
    </row>
    <row r="33" spans="2:15" x14ac:dyDescent="0.25">
      <c r="B33" s="694" t="s">
        <v>363</v>
      </c>
      <c r="C33" s="606">
        <v>2824</v>
      </c>
      <c r="D33" s="606">
        <v>1517</v>
      </c>
      <c r="E33" s="606">
        <v>1307</v>
      </c>
      <c r="F33" s="674">
        <v>292</v>
      </c>
      <c r="G33" s="607">
        <v>557</v>
      </c>
      <c r="H33" s="608">
        <v>498</v>
      </c>
      <c r="I33" s="608">
        <v>40</v>
      </c>
      <c r="J33" s="608">
        <v>130</v>
      </c>
      <c r="K33" s="608">
        <v>337</v>
      </c>
      <c r="L33" s="608">
        <v>239</v>
      </c>
      <c r="M33" s="608">
        <v>62</v>
      </c>
      <c r="N33" s="608">
        <v>396</v>
      </c>
      <c r="O33" s="609">
        <v>273</v>
      </c>
    </row>
    <row r="34" spans="2:15" x14ac:dyDescent="0.25">
      <c r="B34" s="694" t="s">
        <v>364</v>
      </c>
      <c r="C34" s="606">
        <v>790</v>
      </c>
      <c r="D34" s="606">
        <v>314</v>
      </c>
      <c r="E34" s="606">
        <v>476</v>
      </c>
      <c r="F34" s="674">
        <v>145</v>
      </c>
      <c r="G34" s="607">
        <v>0</v>
      </c>
      <c r="H34" s="608">
        <v>5</v>
      </c>
      <c r="I34" s="608">
        <v>37</v>
      </c>
      <c r="J34" s="608">
        <v>127</v>
      </c>
      <c r="K34" s="608">
        <v>0</v>
      </c>
      <c r="L34" s="608">
        <v>109</v>
      </c>
      <c r="M34" s="608">
        <v>0</v>
      </c>
      <c r="N34" s="608">
        <v>286</v>
      </c>
      <c r="O34" s="609">
        <v>81</v>
      </c>
    </row>
    <row r="35" spans="2:15" x14ac:dyDescent="0.25">
      <c r="B35" s="689"/>
      <c r="C35" s="589"/>
      <c r="D35" s="606"/>
      <c r="E35" s="589"/>
      <c r="F35" s="674"/>
      <c r="G35" s="607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18072</v>
      </c>
      <c r="D36" s="600">
        <v>8772</v>
      </c>
      <c r="E36" s="600">
        <v>9300</v>
      </c>
      <c r="F36" s="668">
        <v>1958</v>
      </c>
      <c r="G36" s="601">
        <v>2662</v>
      </c>
      <c r="H36" s="602">
        <v>2294</v>
      </c>
      <c r="I36" s="602">
        <v>714</v>
      </c>
      <c r="J36" s="602">
        <v>1144</v>
      </c>
      <c r="K36" s="602">
        <v>1346</v>
      </c>
      <c r="L36" s="602">
        <v>1630</v>
      </c>
      <c r="M36" s="602">
        <v>1130</v>
      </c>
      <c r="N36" s="602">
        <v>1675</v>
      </c>
      <c r="O36" s="603">
        <v>3519</v>
      </c>
    </row>
    <row r="37" spans="2:15" x14ac:dyDescent="0.25">
      <c r="B37" s="694" t="s">
        <v>366</v>
      </c>
      <c r="C37" s="606">
        <v>2908</v>
      </c>
      <c r="D37" s="606">
        <v>1380</v>
      </c>
      <c r="E37" s="606">
        <v>1528</v>
      </c>
      <c r="F37" s="674">
        <v>516</v>
      </c>
      <c r="G37" s="607">
        <v>141</v>
      </c>
      <c r="H37" s="608">
        <v>360</v>
      </c>
      <c r="I37" s="608">
        <v>178</v>
      </c>
      <c r="J37" s="608">
        <v>185</v>
      </c>
      <c r="K37" s="608">
        <v>290</v>
      </c>
      <c r="L37" s="608">
        <v>512</v>
      </c>
      <c r="M37" s="608">
        <v>144</v>
      </c>
      <c r="N37" s="608">
        <v>125</v>
      </c>
      <c r="O37" s="609">
        <v>457</v>
      </c>
    </row>
    <row r="38" spans="2:15" x14ac:dyDescent="0.25">
      <c r="B38" s="694" t="s">
        <v>367</v>
      </c>
      <c r="C38" s="606">
        <v>10619</v>
      </c>
      <c r="D38" s="606">
        <v>5197</v>
      </c>
      <c r="E38" s="606">
        <v>5422</v>
      </c>
      <c r="F38" s="674">
        <v>786</v>
      </c>
      <c r="G38" s="607">
        <v>1767</v>
      </c>
      <c r="H38" s="608">
        <v>1349</v>
      </c>
      <c r="I38" s="608">
        <v>446</v>
      </c>
      <c r="J38" s="608">
        <v>849</v>
      </c>
      <c r="K38" s="608">
        <v>614</v>
      </c>
      <c r="L38" s="608">
        <v>434</v>
      </c>
      <c r="M38" s="608">
        <v>596</v>
      </c>
      <c r="N38" s="608">
        <v>1195</v>
      </c>
      <c r="O38" s="609">
        <v>2583</v>
      </c>
    </row>
    <row r="39" spans="2:15" x14ac:dyDescent="0.25">
      <c r="B39" s="694" t="s">
        <v>368</v>
      </c>
      <c r="C39" s="606">
        <v>4545</v>
      </c>
      <c r="D39" s="606">
        <v>2195</v>
      </c>
      <c r="E39" s="606">
        <v>2350</v>
      </c>
      <c r="F39" s="674">
        <v>656</v>
      </c>
      <c r="G39" s="607">
        <v>754</v>
      </c>
      <c r="H39" s="608">
        <v>585</v>
      </c>
      <c r="I39" s="608">
        <v>90</v>
      </c>
      <c r="J39" s="608">
        <v>110</v>
      </c>
      <c r="K39" s="608">
        <v>442</v>
      </c>
      <c r="L39" s="608">
        <v>684</v>
      </c>
      <c r="M39" s="608">
        <v>390</v>
      </c>
      <c r="N39" s="608">
        <v>355</v>
      </c>
      <c r="O39" s="609">
        <v>479</v>
      </c>
    </row>
    <row r="40" spans="2:15" x14ac:dyDescent="0.25">
      <c r="B40" s="689"/>
      <c r="C40" s="589"/>
      <c r="D40" s="606"/>
      <c r="E40" s="589"/>
      <c r="F40" s="674"/>
      <c r="G40" s="607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1974</v>
      </c>
      <c r="D41" s="600">
        <v>889</v>
      </c>
      <c r="E41" s="600">
        <v>1085</v>
      </c>
      <c r="F41" s="668">
        <v>37</v>
      </c>
      <c r="G41" s="601">
        <v>206</v>
      </c>
      <c r="H41" s="602">
        <v>130</v>
      </c>
      <c r="I41" s="602">
        <v>62</v>
      </c>
      <c r="J41" s="602">
        <v>454</v>
      </c>
      <c r="K41" s="602">
        <v>100</v>
      </c>
      <c r="L41" s="602">
        <v>180</v>
      </c>
      <c r="M41" s="602">
        <v>293</v>
      </c>
      <c r="N41" s="602">
        <v>237</v>
      </c>
      <c r="O41" s="603">
        <v>275</v>
      </c>
    </row>
    <row r="42" spans="2:15" x14ac:dyDescent="0.25">
      <c r="B42" s="694" t="s">
        <v>370</v>
      </c>
      <c r="C42" s="606">
        <v>826</v>
      </c>
      <c r="D42" s="606">
        <v>559</v>
      </c>
      <c r="E42" s="606">
        <v>267</v>
      </c>
      <c r="F42" s="674">
        <v>31</v>
      </c>
      <c r="G42" s="607">
        <v>60</v>
      </c>
      <c r="H42" s="608">
        <v>16</v>
      </c>
      <c r="I42" s="608">
        <v>6</v>
      </c>
      <c r="J42" s="608">
        <v>446</v>
      </c>
      <c r="K42" s="608">
        <v>24</v>
      </c>
      <c r="L42" s="608">
        <v>180</v>
      </c>
      <c r="M42" s="608">
        <v>4</v>
      </c>
      <c r="N42" s="608">
        <v>33</v>
      </c>
      <c r="O42" s="609">
        <v>26</v>
      </c>
    </row>
    <row r="43" spans="2:15" x14ac:dyDescent="0.25">
      <c r="B43" s="694" t="s">
        <v>371</v>
      </c>
      <c r="C43" s="606">
        <v>352</v>
      </c>
      <c r="D43" s="606">
        <v>162</v>
      </c>
      <c r="E43" s="606">
        <v>190</v>
      </c>
      <c r="F43" s="674">
        <v>0</v>
      </c>
      <c r="G43" s="607">
        <v>0</v>
      </c>
      <c r="H43" s="608">
        <v>108</v>
      </c>
      <c r="I43" s="608">
        <v>54</v>
      </c>
      <c r="J43" s="608">
        <v>0</v>
      </c>
      <c r="K43" s="608">
        <v>14</v>
      </c>
      <c r="L43" s="608">
        <v>0</v>
      </c>
      <c r="M43" s="608">
        <v>122</v>
      </c>
      <c r="N43" s="608">
        <v>0</v>
      </c>
      <c r="O43" s="609">
        <v>54</v>
      </c>
    </row>
    <row r="44" spans="2:15" x14ac:dyDescent="0.25">
      <c r="B44" s="694" t="s">
        <v>372</v>
      </c>
      <c r="C44" s="606">
        <v>796</v>
      </c>
      <c r="D44" s="606">
        <v>168</v>
      </c>
      <c r="E44" s="606">
        <v>628</v>
      </c>
      <c r="F44" s="674">
        <v>6</v>
      </c>
      <c r="G44" s="607">
        <v>146</v>
      </c>
      <c r="H44" s="608">
        <v>6</v>
      </c>
      <c r="I44" s="608">
        <v>2</v>
      </c>
      <c r="J44" s="608">
        <v>8</v>
      </c>
      <c r="K44" s="608">
        <v>62</v>
      </c>
      <c r="L44" s="608">
        <v>0</v>
      </c>
      <c r="M44" s="608">
        <v>167</v>
      </c>
      <c r="N44" s="608">
        <v>204</v>
      </c>
      <c r="O44" s="609">
        <v>195</v>
      </c>
    </row>
    <row r="45" spans="2:15" x14ac:dyDescent="0.25">
      <c r="B45" s="689"/>
      <c r="C45" s="589"/>
      <c r="D45" s="606"/>
      <c r="E45" s="589"/>
      <c r="F45" s="674"/>
      <c r="G45" s="607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907</v>
      </c>
      <c r="D46" s="600">
        <v>264</v>
      </c>
      <c r="E46" s="600">
        <v>643</v>
      </c>
      <c r="F46" s="668">
        <v>55</v>
      </c>
      <c r="G46" s="601">
        <v>42</v>
      </c>
      <c r="H46" s="602">
        <v>51</v>
      </c>
      <c r="I46" s="602">
        <v>38</v>
      </c>
      <c r="J46" s="602">
        <v>78</v>
      </c>
      <c r="K46" s="602">
        <v>126</v>
      </c>
      <c r="L46" s="602">
        <v>105</v>
      </c>
      <c r="M46" s="602">
        <v>146</v>
      </c>
      <c r="N46" s="602">
        <v>92</v>
      </c>
      <c r="O46" s="603">
        <v>174</v>
      </c>
    </row>
    <row r="47" spans="2:15" x14ac:dyDescent="0.25">
      <c r="B47" s="694" t="s">
        <v>374</v>
      </c>
      <c r="C47" s="606">
        <v>336</v>
      </c>
      <c r="D47" s="606">
        <v>28</v>
      </c>
      <c r="E47" s="606">
        <v>308</v>
      </c>
      <c r="F47" s="674">
        <v>7</v>
      </c>
      <c r="G47" s="607">
        <v>2</v>
      </c>
      <c r="H47" s="608">
        <v>13</v>
      </c>
      <c r="I47" s="608">
        <v>2</v>
      </c>
      <c r="J47" s="608">
        <v>4</v>
      </c>
      <c r="K47" s="608">
        <v>40</v>
      </c>
      <c r="L47" s="608">
        <v>56</v>
      </c>
      <c r="M47" s="608">
        <v>102</v>
      </c>
      <c r="N47" s="608">
        <v>58</v>
      </c>
      <c r="O47" s="609">
        <v>52</v>
      </c>
    </row>
    <row r="48" spans="2:15" x14ac:dyDescent="0.25">
      <c r="B48" s="694" t="s">
        <v>375</v>
      </c>
      <c r="C48" s="606">
        <v>129</v>
      </c>
      <c r="D48" s="606">
        <v>28</v>
      </c>
      <c r="E48" s="606">
        <v>101</v>
      </c>
      <c r="F48" s="674">
        <v>0</v>
      </c>
      <c r="G48" s="607">
        <v>2</v>
      </c>
      <c r="H48" s="608">
        <v>26</v>
      </c>
      <c r="I48" s="608">
        <v>0</v>
      </c>
      <c r="J48" s="608">
        <v>0</v>
      </c>
      <c r="K48" s="608">
        <v>0</v>
      </c>
      <c r="L48" s="608">
        <v>25</v>
      </c>
      <c r="M48" s="608">
        <v>0</v>
      </c>
      <c r="N48" s="608">
        <v>0</v>
      </c>
      <c r="O48" s="609">
        <v>76</v>
      </c>
    </row>
    <row r="49" spans="2:15" x14ac:dyDescent="0.25">
      <c r="B49" s="694" t="s">
        <v>376</v>
      </c>
      <c r="C49" s="606">
        <v>442</v>
      </c>
      <c r="D49" s="606">
        <v>208</v>
      </c>
      <c r="E49" s="606">
        <v>234</v>
      </c>
      <c r="F49" s="674">
        <v>48</v>
      </c>
      <c r="G49" s="607">
        <v>38</v>
      </c>
      <c r="H49" s="608">
        <v>12</v>
      </c>
      <c r="I49" s="608">
        <v>36</v>
      </c>
      <c r="J49" s="608">
        <v>74</v>
      </c>
      <c r="K49" s="608">
        <v>86</v>
      </c>
      <c r="L49" s="608">
        <v>24</v>
      </c>
      <c r="M49" s="608">
        <v>44</v>
      </c>
      <c r="N49" s="608">
        <v>34</v>
      </c>
      <c r="O49" s="609">
        <v>46</v>
      </c>
    </row>
    <row r="50" spans="2:15" x14ac:dyDescent="0.25">
      <c r="B50" s="689"/>
      <c r="C50" s="589"/>
      <c r="D50" s="606"/>
      <c r="E50" s="589"/>
      <c r="F50" s="674"/>
      <c r="G50" s="607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2314</v>
      </c>
      <c r="D51" s="600">
        <v>1229</v>
      </c>
      <c r="E51" s="600">
        <v>1085</v>
      </c>
      <c r="F51" s="668">
        <v>91</v>
      </c>
      <c r="G51" s="601">
        <v>726</v>
      </c>
      <c r="H51" s="602">
        <v>214</v>
      </c>
      <c r="I51" s="602">
        <v>179</v>
      </c>
      <c r="J51" s="602">
        <v>19</v>
      </c>
      <c r="K51" s="602">
        <v>182</v>
      </c>
      <c r="L51" s="602">
        <v>135</v>
      </c>
      <c r="M51" s="602">
        <v>511</v>
      </c>
      <c r="N51" s="602">
        <v>140</v>
      </c>
      <c r="O51" s="603">
        <v>117</v>
      </c>
    </row>
    <row r="52" spans="2:15" x14ac:dyDescent="0.25">
      <c r="B52" s="694" t="s">
        <v>378</v>
      </c>
      <c r="C52" s="606">
        <v>143</v>
      </c>
      <c r="D52" s="606">
        <v>36</v>
      </c>
      <c r="E52" s="606">
        <v>107</v>
      </c>
      <c r="F52" s="674">
        <v>18</v>
      </c>
      <c r="G52" s="607">
        <v>18</v>
      </c>
      <c r="H52" s="608">
        <v>0</v>
      </c>
      <c r="I52" s="608">
        <v>0</v>
      </c>
      <c r="J52" s="608">
        <v>0</v>
      </c>
      <c r="K52" s="608">
        <v>0</v>
      </c>
      <c r="L52" s="608">
        <v>0</v>
      </c>
      <c r="M52" s="608">
        <v>40</v>
      </c>
      <c r="N52" s="608">
        <v>28</v>
      </c>
      <c r="O52" s="609">
        <v>39</v>
      </c>
    </row>
    <row r="53" spans="2:15" x14ac:dyDescent="0.25">
      <c r="B53" s="694" t="s">
        <v>379</v>
      </c>
      <c r="C53" s="606">
        <v>1432</v>
      </c>
      <c r="D53" s="606">
        <v>792</v>
      </c>
      <c r="E53" s="606">
        <v>640</v>
      </c>
      <c r="F53" s="674">
        <v>53</v>
      </c>
      <c r="G53" s="607">
        <v>514</v>
      </c>
      <c r="H53" s="608">
        <v>116</v>
      </c>
      <c r="I53" s="608">
        <v>107</v>
      </c>
      <c r="J53" s="608">
        <v>2</v>
      </c>
      <c r="K53" s="608">
        <v>162</v>
      </c>
      <c r="L53" s="608">
        <v>91</v>
      </c>
      <c r="M53" s="608">
        <v>307</v>
      </c>
      <c r="N53" s="608">
        <v>42</v>
      </c>
      <c r="O53" s="609">
        <v>38</v>
      </c>
    </row>
    <row r="54" spans="2:15" x14ac:dyDescent="0.25">
      <c r="B54" s="694" t="s">
        <v>380</v>
      </c>
      <c r="C54" s="606">
        <v>261</v>
      </c>
      <c r="D54" s="606">
        <v>140</v>
      </c>
      <c r="E54" s="606">
        <v>121</v>
      </c>
      <c r="F54" s="674">
        <v>0</v>
      </c>
      <c r="G54" s="607">
        <v>132</v>
      </c>
      <c r="H54" s="608">
        <v>0</v>
      </c>
      <c r="I54" s="608">
        <v>8</v>
      </c>
      <c r="J54" s="608">
        <v>0</v>
      </c>
      <c r="K54" s="608">
        <v>0</v>
      </c>
      <c r="L54" s="608">
        <v>33</v>
      </c>
      <c r="M54" s="608">
        <v>0</v>
      </c>
      <c r="N54" s="608">
        <v>54</v>
      </c>
      <c r="O54" s="609">
        <v>34</v>
      </c>
    </row>
    <row r="55" spans="2:15" x14ac:dyDescent="0.25">
      <c r="B55" s="694" t="s">
        <v>381</v>
      </c>
      <c r="C55" s="606">
        <v>144</v>
      </c>
      <c r="D55" s="606">
        <v>86</v>
      </c>
      <c r="E55" s="606">
        <v>58</v>
      </c>
      <c r="F55" s="674">
        <v>20</v>
      </c>
      <c r="G55" s="607">
        <v>24</v>
      </c>
      <c r="H55" s="608">
        <v>12</v>
      </c>
      <c r="I55" s="608">
        <v>22</v>
      </c>
      <c r="J55" s="608">
        <v>8</v>
      </c>
      <c r="K55" s="608">
        <v>16</v>
      </c>
      <c r="L55" s="608">
        <v>8</v>
      </c>
      <c r="M55" s="608">
        <v>24</v>
      </c>
      <c r="N55" s="608">
        <v>8</v>
      </c>
      <c r="O55" s="609">
        <v>2</v>
      </c>
    </row>
    <row r="56" spans="2:15" x14ac:dyDescent="0.25">
      <c r="B56" s="694" t="s">
        <v>382</v>
      </c>
      <c r="C56" s="606">
        <v>334</v>
      </c>
      <c r="D56" s="606">
        <v>175</v>
      </c>
      <c r="E56" s="606">
        <v>159</v>
      </c>
      <c r="F56" s="674">
        <v>0</v>
      </c>
      <c r="G56" s="607">
        <v>38</v>
      </c>
      <c r="H56" s="608">
        <v>86</v>
      </c>
      <c r="I56" s="608">
        <v>42</v>
      </c>
      <c r="J56" s="608">
        <v>9</v>
      </c>
      <c r="K56" s="608">
        <v>4</v>
      </c>
      <c r="L56" s="608">
        <v>3</v>
      </c>
      <c r="M56" s="608">
        <v>140</v>
      </c>
      <c r="N56" s="608">
        <v>8</v>
      </c>
      <c r="O56" s="609">
        <v>4</v>
      </c>
    </row>
    <row r="57" spans="2:15" x14ac:dyDescent="0.25">
      <c r="B57" s="689"/>
      <c r="C57" s="589"/>
      <c r="D57" s="606"/>
      <c r="E57" s="589"/>
      <c r="F57" s="674"/>
      <c r="G57" s="607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2570</v>
      </c>
      <c r="D58" s="600">
        <v>1249</v>
      </c>
      <c r="E58" s="600">
        <v>1321</v>
      </c>
      <c r="F58" s="668">
        <v>349</v>
      </c>
      <c r="G58" s="601">
        <v>459</v>
      </c>
      <c r="H58" s="602">
        <v>169</v>
      </c>
      <c r="I58" s="602">
        <v>124</v>
      </c>
      <c r="J58" s="602">
        <v>148</v>
      </c>
      <c r="K58" s="602">
        <v>395</v>
      </c>
      <c r="L58" s="602">
        <v>170</v>
      </c>
      <c r="M58" s="602">
        <v>145</v>
      </c>
      <c r="N58" s="602">
        <v>354</v>
      </c>
      <c r="O58" s="603">
        <v>257</v>
      </c>
    </row>
    <row r="59" spans="2:15" x14ac:dyDescent="0.25">
      <c r="B59" s="694" t="s">
        <v>384</v>
      </c>
      <c r="C59" s="606">
        <v>194</v>
      </c>
      <c r="D59" s="606">
        <v>56</v>
      </c>
      <c r="E59" s="606">
        <v>138</v>
      </c>
      <c r="F59" s="674">
        <v>0</v>
      </c>
      <c r="G59" s="607">
        <v>24</v>
      </c>
      <c r="H59" s="608">
        <v>0</v>
      </c>
      <c r="I59" s="608">
        <v>32</v>
      </c>
      <c r="J59" s="608">
        <v>0</v>
      </c>
      <c r="K59" s="608">
        <v>12</v>
      </c>
      <c r="L59" s="608">
        <v>32</v>
      </c>
      <c r="M59" s="608">
        <v>0</v>
      </c>
      <c r="N59" s="608">
        <v>62</v>
      </c>
      <c r="O59" s="609">
        <v>32</v>
      </c>
    </row>
    <row r="60" spans="2:15" x14ac:dyDescent="0.25">
      <c r="B60" s="694" t="s">
        <v>385</v>
      </c>
      <c r="C60" s="606">
        <v>167</v>
      </c>
      <c r="D60" s="606">
        <v>55</v>
      </c>
      <c r="E60" s="606">
        <v>112</v>
      </c>
      <c r="F60" s="674">
        <v>0</v>
      </c>
      <c r="G60" s="607">
        <v>43</v>
      </c>
      <c r="H60" s="608">
        <v>0</v>
      </c>
      <c r="I60" s="608">
        <v>4</v>
      </c>
      <c r="J60" s="608">
        <v>8</v>
      </c>
      <c r="K60" s="608">
        <v>20</v>
      </c>
      <c r="L60" s="608">
        <v>16</v>
      </c>
      <c r="M60" s="608">
        <v>36</v>
      </c>
      <c r="N60" s="608">
        <v>26</v>
      </c>
      <c r="O60" s="609">
        <v>14</v>
      </c>
    </row>
    <row r="61" spans="2:15" x14ac:dyDescent="0.25">
      <c r="B61" s="694" t="s">
        <v>386</v>
      </c>
      <c r="C61" s="606">
        <v>1007</v>
      </c>
      <c r="D61" s="606">
        <v>504</v>
      </c>
      <c r="E61" s="606">
        <v>503</v>
      </c>
      <c r="F61" s="674">
        <v>134</v>
      </c>
      <c r="G61" s="607">
        <v>275</v>
      </c>
      <c r="H61" s="608">
        <v>40</v>
      </c>
      <c r="I61" s="608">
        <v>11</v>
      </c>
      <c r="J61" s="608">
        <v>44</v>
      </c>
      <c r="K61" s="608">
        <v>231</v>
      </c>
      <c r="L61" s="608">
        <v>40</v>
      </c>
      <c r="M61" s="608">
        <v>8</v>
      </c>
      <c r="N61" s="608">
        <v>115</v>
      </c>
      <c r="O61" s="609">
        <v>109</v>
      </c>
    </row>
    <row r="62" spans="2:15" x14ac:dyDescent="0.25">
      <c r="B62" s="694" t="s">
        <v>387</v>
      </c>
      <c r="C62" s="606">
        <v>1202</v>
      </c>
      <c r="D62" s="606">
        <v>634</v>
      </c>
      <c r="E62" s="606">
        <v>568</v>
      </c>
      <c r="F62" s="674">
        <v>215</v>
      </c>
      <c r="G62" s="607">
        <v>117</v>
      </c>
      <c r="H62" s="608">
        <v>129</v>
      </c>
      <c r="I62" s="608">
        <v>77</v>
      </c>
      <c r="J62" s="608">
        <v>96</v>
      </c>
      <c r="K62" s="608">
        <v>132</v>
      </c>
      <c r="L62" s="608">
        <v>82</v>
      </c>
      <c r="M62" s="608">
        <v>101</v>
      </c>
      <c r="N62" s="608">
        <v>151</v>
      </c>
      <c r="O62" s="609">
        <v>102</v>
      </c>
    </row>
    <row r="63" spans="2:15" ht="15.75" thickBot="1" x14ac:dyDescent="0.3">
      <c r="B63" s="695"/>
      <c r="C63" s="696"/>
      <c r="D63" s="720"/>
      <c r="E63" s="720"/>
      <c r="F63" s="697"/>
      <c r="G63" s="713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714"/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638"/>
    </row>
    <row r="65" spans="2:15" x14ac:dyDescent="0.25">
      <c r="B65" s="1" t="s">
        <v>140</v>
      </c>
      <c r="C65" s="714"/>
      <c r="D65" s="714"/>
      <c r="E65" s="714"/>
      <c r="F65" s="714"/>
      <c r="G65" s="714"/>
      <c r="H65" s="714"/>
      <c r="I65" s="714"/>
      <c r="J65" s="714"/>
      <c r="K65" s="714"/>
      <c r="L65" s="714"/>
      <c r="M65" s="714"/>
      <c r="N65" s="714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555E-03FD-4AB6-B932-72CFC605C371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9" width="11.7109375" customWidth="1"/>
    <col min="11" max="11" width="10.140625" bestFit="1" customWidth="1"/>
    <col min="14" max="15" width="10.140625" bestFit="1" customWidth="1"/>
    <col min="17" max="17" width="10.140625" bestFit="1" customWidth="1"/>
    <col min="20" max="21" width="10.140625" bestFit="1" customWidth="1"/>
    <col min="22" max="24" width="12.85546875" bestFit="1" customWidth="1"/>
  </cols>
  <sheetData>
    <row r="2" spans="2:25" ht="18" x14ac:dyDescent="0.25">
      <c r="B2" s="310"/>
      <c r="C2" s="721" t="s">
        <v>444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2020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customHeight="1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2020</v>
      </c>
      <c r="N11" s="1215">
        <v>2021</v>
      </c>
      <c r="O11" s="1215">
        <v>2020</v>
      </c>
      <c r="P11" s="1221" t="s">
        <v>416</v>
      </c>
      <c r="Q11" s="1218" t="s">
        <v>417</v>
      </c>
      <c r="R11" s="1215">
        <v>2021</v>
      </c>
      <c r="S11" s="1215">
        <v>2020</v>
      </c>
      <c r="T11" s="1215">
        <v>2021</v>
      </c>
      <c r="U11" s="1215">
        <v>2020</v>
      </c>
      <c r="V11" s="1215">
        <v>2021</v>
      </c>
      <c r="W11" s="1215">
        <v>2020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2"/>
      <c r="P14" s="734"/>
      <c r="Q14" s="733"/>
      <c r="R14" s="733"/>
      <c r="S14" s="733"/>
      <c r="T14" s="733"/>
      <c r="U14" s="733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737">
        <v>17982</v>
      </c>
      <c r="H15" s="738">
        <v>12993</v>
      </c>
      <c r="I15" s="739">
        <f>(H15/G15)</f>
        <v>0.72255588922255587</v>
      </c>
      <c r="J15" s="742">
        <f>(D15-G15)</f>
        <v>514</v>
      </c>
      <c r="K15" s="743">
        <f>(J15/G15)</f>
        <v>2.8584139695250806E-2</v>
      </c>
      <c r="L15" s="732"/>
      <c r="M15" s="732"/>
      <c r="N15" s="743">
        <f>(D15/D$15)</f>
        <v>1</v>
      </c>
      <c r="O15" s="743">
        <v>1</v>
      </c>
      <c r="P15" s="742">
        <f>(E15-H15)</f>
        <v>-473</v>
      </c>
      <c r="Q15" s="743">
        <f>(P15/H15)</f>
        <v>-3.6404217655660744E-2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39">
        <v>230325.216655122</v>
      </c>
      <c r="X15" s="746">
        <f>(V15-W15)</f>
        <v>25351.329830500996</v>
      </c>
      <c r="Y15" s="747">
        <f>(X15/W15)</f>
        <v>0.11006753927626113</v>
      </c>
    </row>
    <row r="16" spans="2:25" ht="15.75" x14ac:dyDescent="0.25">
      <c r="B16" s="736">
        <v>2</v>
      </c>
      <c r="C16" s="548"/>
      <c r="D16" s="549"/>
      <c r="E16" s="867"/>
      <c r="F16" s="750"/>
      <c r="G16" s="748"/>
      <c r="H16" s="749"/>
      <c r="I16" s="750"/>
      <c r="J16" s="752"/>
      <c r="K16" s="753"/>
      <c r="L16" s="733"/>
      <c r="M16" s="733"/>
      <c r="N16" s="753"/>
      <c r="O16" s="753"/>
      <c r="P16" s="752"/>
      <c r="Q16" s="753"/>
      <c r="R16" s="753"/>
      <c r="S16" s="753"/>
      <c r="T16" s="753"/>
      <c r="U16" s="753"/>
      <c r="V16" s="50"/>
      <c r="W16" s="50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737"/>
      <c r="H17" s="738"/>
      <c r="I17" s="758"/>
      <c r="J17" s="514"/>
      <c r="K17" s="513"/>
      <c r="L17" s="513"/>
      <c r="M17" s="513"/>
      <c r="N17" s="513"/>
      <c r="O17" s="513"/>
      <c r="P17" s="514"/>
      <c r="Q17" s="513"/>
      <c r="R17" s="513"/>
      <c r="S17" s="513"/>
      <c r="T17" s="513"/>
      <c r="U17" s="513"/>
      <c r="V17" s="50"/>
      <c r="W17" s="50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737">
        <v>15723</v>
      </c>
      <c r="H18" s="738">
        <v>12278</v>
      </c>
      <c r="I18" s="739">
        <f>(H18/G18)</f>
        <v>0.78089423138077974</v>
      </c>
      <c r="J18" s="742">
        <f t="shared" ref="J18:J24" si="0">(D18-G18)</f>
        <v>160</v>
      </c>
      <c r="K18" s="743">
        <f t="shared" ref="K18:K24" si="1">(J18/G18)</f>
        <v>1.0176175030210519E-2</v>
      </c>
      <c r="L18" s="732"/>
      <c r="M18" s="732"/>
      <c r="N18" s="743">
        <f t="shared" ref="N18:N24" si="2">(D18/D$15)</f>
        <v>0.85872621107266434</v>
      </c>
      <c r="O18" s="743">
        <v>0.87437437437437437</v>
      </c>
      <c r="P18" s="742">
        <f t="shared" ref="P18:P24" si="3">(E18-H18)</f>
        <v>-832</v>
      </c>
      <c r="Q18" s="743">
        <f t="shared" ref="Q18:Q24" si="4">(P18/H18)</f>
        <v>-6.7763479394038123E-2</v>
      </c>
      <c r="R18" s="743"/>
      <c r="S18" s="743"/>
      <c r="T18" s="743">
        <f t="shared" ref="T18:T24" si="5">(E18/E$15)</f>
        <v>0.91421725239616614</v>
      </c>
      <c r="U18" s="743">
        <v>0.94497036866004769</v>
      </c>
      <c r="V18" s="39">
        <v>251360.53057836799</v>
      </c>
      <c r="W18" s="39">
        <v>229109.58364554489</v>
      </c>
      <c r="X18" s="746">
        <f t="shared" ref="X18:X24" si="6">(V18-W18)</f>
        <v>22250.946932823106</v>
      </c>
      <c r="Y18" s="747">
        <f t="shared" ref="Y18:Y24" si="7">(X18/W18)</f>
        <v>9.7119232547022191E-2</v>
      </c>
    </row>
    <row r="19" spans="2:25" s="297" customFormat="1" ht="15.75" x14ac:dyDescent="0.25">
      <c r="B19" s="312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748">
        <v>7630</v>
      </c>
      <c r="H19" s="749">
        <v>5699</v>
      </c>
      <c r="I19" s="870">
        <f t="shared" ref="I19:I21" si="9">(H19/G19)</f>
        <v>0.74692005242463955</v>
      </c>
      <c r="J19" s="752">
        <f t="shared" si="0"/>
        <v>-583</v>
      </c>
      <c r="K19" s="753">
        <f t="shared" si="1"/>
        <v>-7.6408912188728709E-2</v>
      </c>
      <c r="L19" s="733"/>
      <c r="M19" s="733"/>
      <c r="N19" s="753">
        <f t="shared" si="2"/>
        <v>0.38100129757785467</v>
      </c>
      <c r="O19" s="753">
        <v>0.42431320209097989</v>
      </c>
      <c r="P19" s="752">
        <f t="shared" si="3"/>
        <v>-1157</v>
      </c>
      <c r="Q19" s="753">
        <f t="shared" si="4"/>
        <v>-0.20301807334620109</v>
      </c>
      <c r="R19" s="753"/>
      <c r="S19" s="753"/>
      <c r="T19" s="753">
        <f t="shared" si="5"/>
        <v>0.36277955271565493</v>
      </c>
      <c r="U19" s="753">
        <v>0.43862079581313013</v>
      </c>
      <c r="V19" s="50">
        <v>221245.12263320124</v>
      </c>
      <c r="W19" s="50">
        <v>212577.61449377085</v>
      </c>
      <c r="X19" s="767">
        <f t="shared" si="6"/>
        <v>8667.5081394303998</v>
      </c>
      <c r="Y19" s="757">
        <f t="shared" si="7"/>
        <v>4.0773381336840539E-2</v>
      </c>
    </row>
    <row r="20" spans="2:25" s="297" customFormat="1" ht="15.75" x14ac:dyDescent="0.25">
      <c r="B20" s="312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748">
        <v>7490</v>
      </c>
      <c r="H20" s="749">
        <v>6036</v>
      </c>
      <c r="I20" s="870">
        <f t="shared" si="9"/>
        <v>0.80587449933244326</v>
      </c>
      <c r="J20" s="752">
        <f t="shared" si="0"/>
        <v>755</v>
      </c>
      <c r="K20" s="753">
        <f t="shared" si="1"/>
        <v>0.10080106809078772</v>
      </c>
      <c r="L20" s="733"/>
      <c r="M20" s="733"/>
      <c r="N20" s="753">
        <f t="shared" si="2"/>
        <v>0.44577205882352944</v>
      </c>
      <c r="O20" s="753">
        <v>0.41652763874986098</v>
      </c>
      <c r="P20" s="752">
        <f t="shared" si="3"/>
        <v>279</v>
      </c>
      <c r="Q20" s="753">
        <f t="shared" si="4"/>
        <v>4.6222664015904573E-2</v>
      </c>
      <c r="R20" s="753"/>
      <c r="S20" s="753"/>
      <c r="T20" s="753">
        <f t="shared" si="5"/>
        <v>0.50439297124600635</v>
      </c>
      <c r="U20" s="753">
        <v>0.46455783883629648</v>
      </c>
      <c r="V20" s="50">
        <v>275416.63103721297</v>
      </c>
      <c r="W20" s="50">
        <v>246843.77982107355</v>
      </c>
      <c r="X20" s="767">
        <f t="shared" si="6"/>
        <v>28572.851216139417</v>
      </c>
      <c r="Y20" s="757">
        <f t="shared" si="7"/>
        <v>0.11575276977548574</v>
      </c>
    </row>
    <row r="21" spans="2:25" s="297" customFormat="1" ht="15.75" x14ac:dyDescent="0.25">
      <c r="B21" s="312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748">
        <v>603</v>
      </c>
      <c r="H21" s="749">
        <v>543</v>
      </c>
      <c r="I21" s="870">
        <f t="shared" si="9"/>
        <v>0.90049751243781095</v>
      </c>
      <c r="J21" s="752">
        <f t="shared" si="0"/>
        <v>-12</v>
      </c>
      <c r="K21" s="753">
        <f t="shared" si="1"/>
        <v>-1.9900497512437811E-2</v>
      </c>
      <c r="L21" s="733"/>
      <c r="M21" s="733"/>
      <c r="N21" s="753">
        <f t="shared" si="2"/>
        <v>3.1952854671280277E-2</v>
      </c>
      <c r="O21" s="753">
        <v>3.3533533533533534E-2</v>
      </c>
      <c r="P21" s="752">
        <f t="shared" si="3"/>
        <v>46</v>
      </c>
      <c r="Q21" s="753">
        <f t="shared" si="4"/>
        <v>8.4714548802946599E-2</v>
      </c>
      <c r="R21" s="753"/>
      <c r="S21" s="753"/>
      <c r="T21" s="753">
        <f t="shared" si="5"/>
        <v>4.7044728434504794E-2</v>
      </c>
      <c r="U21" s="753">
        <v>4.1791734010621105E-2</v>
      </c>
      <c r="V21" s="50">
        <v>225672.76910016977</v>
      </c>
      <c r="W21" s="50">
        <v>205485.4290976059</v>
      </c>
      <c r="X21" s="767">
        <f t="shared" si="6"/>
        <v>20187.340002563869</v>
      </c>
      <c r="Y21" s="757">
        <f t="shared" si="7"/>
        <v>9.8242196983100202E-2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737">
        <v>2259</v>
      </c>
      <c r="H22" s="738">
        <v>715</v>
      </c>
      <c r="I22" s="739">
        <f>(H22/G22)</f>
        <v>0.31651173085436035</v>
      </c>
      <c r="J22" s="742">
        <f t="shared" si="0"/>
        <v>354</v>
      </c>
      <c r="K22" s="743">
        <f t="shared" si="1"/>
        <v>0.15670650730411687</v>
      </c>
      <c r="L22" s="732"/>
      <c r="M22" s="732"/>
      <c r="N22" s="743">
        <f t="shared" si="2"/>
        <v>0.14127378892733564</v>
      </c>
      <c r="O22" s="743">
        <v>0.12562562562562563</v>
      </c>
      <c r="P22" s="742">
        <f t="shared" si="3"/>
        <v>359</v>
      </c>
      <c r="Q22" s="743">
        <f t="shared" si="4"/>
        <v>0.50209790209790206</v>
      </c>
      <c r="R22" s="743"/>
      <c r="S22" s="743"/>
      <c r="T22" s="743">
        <f t="shared" si="5"/>
        <v>8.5782747603833864E-2</v>
      </c>
      <c r="U22" s="743">
        <v>5.5029631339952284E-2</v>
      </c>
      <c r="V22" s="39">
        <v>301673.86312849162</v>
      </c>
      <c r="W22" s="39">
        <v>251200.1006993007</v>
      </c>
      <c r="X22" s="746">
        <f t="shared" si="6"/>
        <v>50473.762429190916</v>
      </c>
      <c r="Y22" s="747">
        <f t="shared" si="7"/>
        <v>0.20093050237113788</v>
      </c>
    </row>
    <row r="23" spans="2:25" s="297" customFormat="1" ht="15.75" x14ac:dyDescent="0.25">
      <c r="B23" s="312">
        <v>9</v>
      </c>
      <c r="C23" s="768" t="s">
        <v>232</v>
      </c>
      <c r="D23" s="290">
        <v>1557</v>
      </c>
      <c r="E23" s="304">
        <v>191</v>
      </c>
      <c r="F23" s="870">
        <f t="shared" ref="F23:F24" si="10">(E23/D23)</f>
        <v>0.12267180475272961</v>
      </c>
      <c r="G23" s="748">
        <v>1621</v>
      </c>
      <c r="H23" s="749">
        <v>101</v>
      </c>
      <c r="I23" s="870">
        <f t="shared" ref="I23:I24" si="11">(H23/G23)</f>
        <v>6.2307217766810613E-2</v>
      </c>
      <c r="J23" s="752">
        <f t="shared" si="0"/>
        <v>-64</v>
      </c>
      <c r="K23" s="753">
        <f t="shared" si="1"/>
        <v>-3.9481801357186923E-2</v>
      </c>
      <c r="L23" s="733"/>
      <c r="M23" s="733"/>
      <c r="N23" s="753">
        <f t="shared" si="2"/>
        <v>8.4180363321799304E-2</v>
      </c>
      <c r="O23" s="753">
        <v>9.0145701256812372E-2</v>
      </c>
      <c r="P23" s="752">
        <f t="shared" si="3"/>
        <v>90</v>
      </c>
      <c r="Q23" s="753">
        <f t="shared" si="4"/>
        <v>0.8910891089108911</v>
      </c>
      <c r="R23" s="753"/>
      <c r="S23" s="753"/>
      <c r="T23" s="753">
        <f t="shared" si="5"/>
        <v>1.52555910543131E-2</v>
      </c>
      <c r="U23" s="753">
        <v>7.7734164550142381E-3</v>
      </c>
      <c r="V23" s="50">
        <v>137317.27748691099</v>
      </c>
      <c r="W23" s="50">
        <v>118545.64356435643</v>
      </c>
      <c r="X23" s="767">
        <f t="shared" si="6"/>
        <v>18771.633922554553</v>
      </c>
      <c r="Y23" s="757">
        <f t="shared" si="7"/>
        <v>0.15834942017387377</v>
      </c>
    </row>
    <row r="24" spans="2:25" s="297" customFormat="1" ht="15.75" x14ac:dyDescent="0.25">
      <c r="B24" s="312">
        <v>10</v>
      </c>
      <c r="C24" s="768" t="s">
        <v>233</v>
      </c>
      <c r="D24" s="290">
        <v>1056</v>
      </c>
      <c r="E24" s="304">
        <v>883</v>
      </c>
      <c r="F24" s="870">
        <f t="shared" si="10"/>
        <v>0.83617424242424243</v>
      </c>
      <c r="G24" s="748">
        <v>638</v>
      </c>
      <c r="H24" s="749">
        <v>614</v>
      </c>
      <c r="I24" s="870">
        <f t="shared" si="11"/>
        <v>0.96238244514106586</v>
      </c>
      <c r="J24" s="752">
        <f t="shared" si="0"/>
        <v>418</v>
      </c>
      <c r="K24" s="753">
        <f t="shared" si="1"/>
        <v>0.65517241379310343</v>
      </c>
      <c r="L24" s="733"/>
      <c r="M24" s="733"/>
      <c r="N24" s="753">
        <f t="shared" si="2"/>
        <v>5.7093425605536333E-2</v>
      </c>
      <c r="O24" s="753">
        <v>3.5479924368813261E-2</v>
      </c>
      <c r="P24" s="752">
        <f t="shared" si="3"/>
        <v>269</v>
      </c>
      <c r="Q24" s="753">
        <f t="shared" si="4"/>
        <v>0.43811074918566772</v>
      </c>
      <c r="R24" s="753"/>
      <c r="S24" s="753"/>
      <c r="T24" s="753">
        <f t="shared" si="5"/>
        <v>7.052715654952077E-2</v>
      </c>
      <c r="U24" s="753">
        <v>4.7256214884938044E-2</v>
      </c>
      <c r="V24" s="50">
        <v>337225.51415628538</v>
      </c>
      <c r="W24" s="50">
        <v>273021.11074918567</v>
      </c>
      <c r="X24" s="767">
        <f t="shared" si="6"/>
        <v>64204.403407099715</v>
      </c>
      <c r="Y24" s="757">
        <f t="shared" si="7"/>
        <v>0.23516278001697061</v>
      </c>
    </row>
    <row r="25" spans="2:25" ht="15.75" x14ac:dyDescent="0.25">
      <c r="B25" s="736">
        <v>11</v>
      </c>
      <c r="C25" s="551"/>
      <c r="D25" s="422"/>
      <c r="E25" s="302"/>
      <c r="F25" s="758"/>
      <c r="G25" s="737"/>
      <c r="H25" s="738"/>
      <c r="I25" s="758"/>
      <c r="J25" s="752"/>
      <c r="K25" s="753"/>
      <c r="L25" s="733"/>
      <c r="M25" s="733"/>
      <c r="N25" s="753"/>
      <c r="O25" s="753"/>
      <c r="P25" s="752"/>
      <c r="Q25" s="753"/>
      <c r="R25" s="753"/>
      <c r="S25" s="753"/>
      <c r="T25" s="753"/>
      <c r="U25" s="753"/>
      <c r="V25" s="50"/>
      <c r="W25" s="50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737">
        <v>17743</v>
      </c>
      <c r="H26" s="738">
        <v>12762</v>
      </c>
      <c r="I26" s="739">
        <f>(H26/G26)</f>
        <v>0.71926957109846135</v>
      </c>
      <c r="J26" s="742">
        <f t="shared" ref="J26:J31" si="12">(D26-G26)</f>
        <v>457</v>
      </c>
      <c r="K26" s="743">
        <f t="shared" ref="K26:K31" si="13">(J26/G26)</f>
        <v>2.5756636419996617E-2</v>
      </c>
      <c r="L26" s="732"/>
      <c r="M26" s="732"/>
      <c r="N26" s="743">
        <f t="shared" ref="N26:N31" si="14">(D26/D$15)</f>
        <v>0.98399653979238755</v>
      </c>
      <c r="O26" s="743">
        <v>0.98670893115337555</v>
      </c>
      <c r="P26" s="742">
        <f t="shared" ref="P26:P31" si="15">(E26-H26)</f>
        <v>-530</v>
      </c>
      <c r="Q26" s="743">
        <f t="shared" ref="Q26:Q31" si="16">(P26/H26)</f>
        <v>-4.1529540824322204E-2</v>
      </c>
      <c r="R26" s="743"/>
      <c r="S26" s="743"/>
      <c r="T26" s="743">
        <f t="shared" ref="T26:T31" si="17">(E26/E$15)</f>
        <v>0.97699680511182108</v>
      </c>
      <c r="U26" s="743">
        <v>0.98222119602863078</v>
      </c>
      <c r="V26" s="39">
        <v>252148.27730542838</v>
      </c>
      <c r="W26" s="39">
        <v>228918.76563234604</v>
      </c>
      <c r="X26" s="746">
        <f t="shared" ref="X26:X31" si="18">(V26-W26)</f>
        <v>23229.511673082336</v>
      </c>
      <c r="Y26" s="747">
        <f t="shared" ref="Y26:Y31" si="19">(X26/W26)</f>
        <v>0.10147491232933691</v>
      </c>
    </row>
    <row r="27" spans="2:25" s="297" customFormat="1" ht="15.75" x14ac:dyDescent="0.25">
      <c r="B27" s="312">
        <v>13</v>
      </c>
      <c r="C27" s="551" t="s">
        <v>235</v>
      </c>
      <c r="D27" s="290">
        <v>17964</v>
      </c>
      <c r="E27" s="304">
        <v>12002</v>
      </c>
      <c r="F27" s="870">
        <f t="shared" ref="F27:F31" si="20">(E27/D27)</f>
        <v>0.66811400578935654</v>
      </c>
      <c r="G27" s="748">
        <v>17629</v>
      </c>
      <c r="H27" s="749">
        <v>12648</v>
      </c>
      <c r="I27" s="870">
        <f t="shared" ref="I27:I31" si="21">(H27/G27)</f>
        <v>0.71745419479267114</v>
      </c>
      <c r="J27" s="752">
        <f t="shared" si="12"/>
        <v>335</v>
      </c>
      <c r="K27" s="753">
        <f t="shared" si="13"/>
        <v>1.9002779511032956E-2</v>
      </c>
      <c r="L27" s="733"/>
      <c r="M27" s="733"/>
      <c r="N27" s="753">
        <f t="shared" si="14"/>
        <v>0.9712370242214533</v>
      </c>
      <c r="O27" s="753">
        <v>0.9803692581470359</v>
      </c>
      <c r="P27" s="752">
        <f t="shared" si="15"/>
        <v>-646</v>
      </c>
      <c r="Q27" s="753">
        <f t="shared" si="16"/>
        <v>-5.1075268817204304E-2</v>
      </c>
      <c r="R27" s="753"/>
      <c r="S27" s="753"/>
      <c r="T27" s="753">
        <f t="shared" si="17"/>
        <v>0.95862619808306704</v>
      </c>
      <c r="U27" s="753">
        <v>0.97344724082198109</v>
      </c>
      <c r="V27" s="50">
        <v>250091.30461589736</v>
      </c>
      <c r="W27" s="50">
        <v>228360.13472485769</v>
      </c>
      <c r="X27" s="767">
        <f t="shared" si="18"/>
        <v>21731.169891039666</v>
      </c>
      <c r="Y27" s="757">
        <f t="shared" si="19"/>
        <v>9.5161836882005316E-2</v>
      </c>
    </row>
    <row r="28" spans="2:25" s="297" customFormat="1" ht="15.75" x14ac:dyDescent="0.25">
      <c r="B28" s="312">
        <v>14</v>
      </c>
      <c r="C28" s="551" t="s">
        <v>236</v>
      </c>
      <c r="D28" s="290">
        <v>12083</v>
      </c>
      <c r="E28" s="304">
        <v>7292</v>
      </c>
      <c r="F28" s="870">
        <f t="shared" si="20"/>
        <v>0.6034925101382107</v>
      </c>
      <c r="G28" s="748">
        <v>12007</v>
      </c>
      <c r="H28" s="749">
        <v>7908</v>
      </c>
      <c r="I28" s="870">
        <f t="shared" si="21"/>
        <v>0.65861580744565673</v>
      </c>
      <c r="J28" s="752">
        <f t="shared" si="12"/>
        <v>76</v>
      </c>
      <c r="K28" s="753">
        <f t="shared" si="13"/>
        <v>6.3296410427250774E-3</v>
      </c>
      <c r="L28" s="733"/>
      <c r="M28" s="733"/>
      <c r="N28" s="753">
        <f t="shared" si="14"/>
        <v>0.653276384083045</v>
      </c>
      <c r="O28" s="753">
        <v>0.66772327883438998</v>
      </c>
      <c r="P28" s="752">
        <f t="shared" si="15"/>
        <v>-616</v>
      </c>
      <c r="Q28" s="753">
        <f t="shared" si="16"/>
        <v>-7.7895801719777447E-2</v>
      </c>
      <c r="R28" s="753"/>
      <c r="S28" s="753"/>
      <c r="T28" s="753">
        <f t="shared" si="17"/>
        <v>0.58242811501597447</v>
      </c>
      <c r="U28" s="753">
        <v>0.60863541907180785</v>
      </c>
      <c r="V28" s="50">
        <v>225363.85394953375</v>
      </c>
      <c r="W28" s="50">
        <v>208875.77908447143</v>
      </c>
      <c r="X28" s="767">
        <f t="shared" si="18"/>
        <v>16488.074865062314</v>
      </c>
      <c r="Y28" s="757">
        <f t="shared" si="19"/>
        <v>7.8937227367058063E-2</v>
      </c>
    </row>
    <row r="29" spans="2:25" s="297" customFormat="1" ht="15.75" x14ac:dyDescent="0.25">
      <c r="B29" s="312">
        <v>15</v>
      </c>
      <c r="C29" s="551" t="s">
        <v>237</v>
      </c>
      <c r="D29" s="290">
        <v>5881</v>
      </c>
      <c r="E29" s="304">
        <v>4710</v>
      </c>
      <c r="F29" s="870">
        <f t="shared" si="20"/>
        <v>0.80088420336677435</v>
      </c>
      <c r="G29" s="748">
        <v>5622</v>
      </c>
      <c r="H29" s="749">
        <v>4740</v>
      </c>
      <c r="I29" s="870">
        <f t="shared" si="21"/>
        <v>0.84311632870864461</v>
      </c>
      <c r="J29" s="752">
        <f t="shared" si="12"/>
        <v>259</v>
      </c>
      <c r="K29" s="753">
        <f t="shared" si="13"/>
        <v>4.606901458555674E-2</v>
      </c>
      <c r="L29" s="733"/>
      <c r="M29" s="733"/>
      <c r="N29" s="753">
        <f t="shared" si="14"/>
        <v>0.3179606401384083</v>
      </c>
      <c r="O29" s="753">
        <v>0.31264597931264598</v>
      </c>
      <c r="P29" s="752">
        <f t="shared" si="15"/>
        <v>-30</v>
      </c>
      <c r="Q29" s="753">
        <f t="shared" si="16"/>
        <v>-6.3291139240506328E-3</v>
      </c>
      <c r="R29" s="753"/>
      <c r="S29" s="753"/>
      <c r="T29" s="753">
        <f t="shared" si="17"/>
        <v>0.37619808306709263</v>
      </c>
      <c r="U29" s="753">
        <v>0.36481182175017318</v>
      </c>
      <c r="V29" s="50">
        <v>288374.22823779192</v>
      </c>
      <c r="W29" s="50">
        <v>260866.94578059073</v>
      </c>
      <c r="X29" s="767">
        <f t="shared" si="18"/>
        <v>27507.282457201189</v>
      </c>
      <c r="Y29" s="757">
        <f t="shared" si="19"/>
        <v>0.10544564155068131</v>
      </c>
    </row>
    <row r="30" spans="2:25" s="297" customFormat="1" ht="15.75" x14ac:dyDescent="0.25">
      <c r="B30" s="312">
        <v>16</v>
      </c>
      <c r="C30" s="551" t="s">
        <v>238</v>
      </c>
      <c r="D30" s="290">
        <v>236</v>
      </c>
      <c r="E30" s="304">
        <v>230</v>
      </c>
      <c r="F30" s="870">
        <f t="shared" si="20"/>
        <v>0.97457627118644063</v>
      </c>
      <c r="G30" s="748">
        <v>114</v>
      </c>
      <c r="H30" s="749">
        <v>114</v>
      </c>
      <c r="I30" s="870">
        <f t="shared" si="21"/>
        <v>1</v>
      </c>
      <c r="J30" s="752">
        <f t="shared" si="12"/>
        <v>122</v>
      </c>
      <c r="K30" s="753">
        <f t="shared" si="13"/>
        <v>1.0701754385964912</v>
      </c>
      <c r="L30" s="733"/>
      <c r="M30" s="733"/>
      <c r="N30" s="753">
        <f t="shared" si="14"/>
        <v>1.2759515570934256E-2</v>
      </c>
      <c r="O30" s="753">
        <v>6.3396730063396732E-3</v>
      </c>
      <c r="P30" s="752">
        <f t="shared" si="15"/>
        <v>116</v>
      </c>
      <c r="Q30" s="753">
        <f t="shared" si="16"/>
        <v>1.0175438596491229</v>
      </c>
      <c r="R30" s="753"/>
      <c r="S30" s="753"/>
      <c r="T30" s="753">
        <f t="shared" si="17"/>
        <v>1.8370607028753993E-2</v>
      </c>
      <c r="U30" s="753">
        <v>8.7739552066497337E-3</v>
      </c>
      <c r="V30" s="50">
        <v>359486.47826086957</v>
      </c>
      <c r="W30" s="50">
        <v>290897.39473684208</v>
      </c>
      <c r="X30" s="767">
        <f t="shared" si="18"/>
        <v>68589.08352402749</v>
      </c>
      <c r="Y30" s="757">
        <f t="shared" si="19"/>
        <v>0.23578445446744559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20"/>
        <v>0.97297297297297303</v>
      </c>
      <c r="G31" s="737">
        <v>239</v>
      </c>
      <c r="H31" s="738">
        <v>231</v>
      </c>
      <c r="I31" s="739">
        <f t="shared" si="21"/>
        <v>0.96652719665271969</v>
      </c>
      <c r="J31" s="742">
        <f t="shared" si="12"/>
        <v>57</v>
      </c>
      <c r="K31" s="743">
        <f t="shared" si="13"/>
        <v>0.2384937238493724</v>
      </c>
      <c r="L31" s="732"/>
      <c r="M31" s="732"/>
      <c r="N31" s="743">
        <f t="shared" si="14"/>
        <v>1.6003460207612456E-2</v>
      </c>
      <c r="O31" s="743">
        <v>1.3291068846624402E-2</v>
      </c>
      <c r="P31" s="742">
        <f t="shared" si="15"/>
        <v>57</v>
      </c>
      <c r="Q31" s="743">
        <f t="shared" si="16"/>
        <v>0.24675324675324675</v>
      </c>
      <c r="R31" s="743"/>
      <c r="S31" s="743"/>
      <c r="T31" s="743">
        <f t="shared" si="17"/>
        <v>2.3003194888178913E-2</v>
      </c>
      <c r="U31" s="743">
        <v>1.77788039713692E-2</v>
      </c>
      <c r="V31" s="39">
        <v>405529.97916666669</v>
      </c>
      <c r="W31" s="39">
        <v>308027.06926406926</v>
      </c>
      <c r="X31" s="746">
        <f t="shared" si="18"/>
        <v>97502.909902597428</v>
      </c>
      <c r="Y31" s="747">
        <f t="shared" si="19"/>
        <v>0.31654006946710561</v>
      </c>
    </row>
    <row r="32" spans="2:25" ht="15.75" x14ac:dyDescent="0.25">
      <c r="B32" s="736">
        <v>18</v>
      </c>
      <c r="C32" s="770"/>
      <c r="D32" s="549"/>
      <c r="E32" s="867"/>
      <c r="F32" s="750"/>
      <c r="G32" s="748"/>
      <c r="H32" s="749"/>
      <c r="I32" s="750"/>
      <c r="J32" s="734"/>
      <c r="K32" s="733"/>
      <c r="L32" s="733"/>
      <c r="M32" s="733"/>
      <c r="N32" s="753"/>
      <c r="O32" s="753"/>
      <c r="P32" s="734"/>
      <c r="Q32" s="733"/>
      <c r="R32" s="733"/>
      <c r="S32" s="733"/>
      <c r="T32" s="733"/>
      <c r="U32" s="733"/>
      <c r="V32" s="50"/>
      <c r="W32" s="50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737">
        <v>7792</v>
      </c>
      <c r="H33" s="738">
        <v>4729</v>
      </c>
      <c r="I33" s="739">
        <f>(H33/G33)</f>
        <v>0.60690451745379881</v>
      </c>
      <c r="J33" s="742">
        <f t="shared" ref="J33:J39" si="22">(D33-G33)</f>
        <v>-386</v>
      </c>
      <c r="K33" s="743">
        <f t="shared" ref="K33:K39" si="23">(J33/G33)</f>
        <v>-4.9537987679671457E-2</v>
      </c>
      <c r="L33" s="732"/>
      <c r="M33" s="732"/>
      <c r="N33" s="743">
        <f t="shared" ref="N33:N39" si="24">(D33/D$15)</f>
        <v>0.40041089965397925</v>
      </c>
      <c r="O33" s="743">
        <v>0.43332221109998886</v>
      </c>
      <c r="P33" s="742">
        <f t="shared" ref="P33:P39" si="25">(E33-H33)</f>
        <v>-332</v>
      </c>
      <c r="Q33" s="743">
        <f t="shared" ref="Q33:Q39" si="26">(P33/H33)</f>
        <v>-7.020511736096427E-2</v>
      </c>
      <c r="R33" s="732"/>
      <c r="S33" s="732"/>
      <c r="T33" s="743">
        <f t="shared" ref="T33:T39" si="27">(E33/E$15)</f>
        <v>0.35119808306709266</v>
      </c>
      <c r="U33" s="743">
        <v>0.36396521203725085</v>
      </c>
      <c r="V33" s="39">
        <v>227193.65385490106</v>
      </c>
      <c r="W33" s="39">
        <v>214266.04292662296</v>
      </c>
      <c r="X33" s="746">
        <f t="shared" ref="X33:X39" si="28">(V33-W33)</f>
        <v>12927.610928278096</v>
      </c>
      <c r="Y33" s="747">
        <f t="shared" ref="Y33:Y39" si="29">(X33/W33)</f>
        <v>6.0334389676040524E-2</v>
      </c>
    </row>
    <row r="34" spans="2:25" s="297" customFormat="1" ht="15.75" x14ac:dyDescent="0.25">
      <c r="B34" s="312">
        <v>20</v>
      </c>
      <c r="C34" s="555" t="s">
        <v>421</v>
      </c>
      <c r="D34" s="68">
        <v>1745</v>
      </c>
      <c r="E34" s="94">
        <v>1405</v>
      </c>
      <c r="F34" s="870">
        <f t="shared" ref="F34:F38" si="30">(E34/D34)</f>
        <v>0.80515759312320911</v>
      </c>
      <c r="G34" s="748">
        <v>1976</v>
      </c>
      <c r="H34" s="749">
        <v>1952</v>
      </c>
      <c r="I34" s="870">
        <f t="shared" ref="I34:I38" si="31">(H34/G34)</f>
        <v>0.98785425101214575</v>
      </c>
      <c r="J34" s="752">
        <f t="shared" si="22"/>
        <v>-231</v>
      </c>
      <c r="K34" s="753">
        <f t="shared" si="23"/>
        <v>-0.11690283400809717</v>
      </c>
      <c r="L34" s="149">
        <v>4</v>
      </c>
      <c r="M34" s="774">
        <v>3</v>
      </c>
      <c r="N34" s="753">
        <f t="shared" si="24"/>
        <v>9.4344723183391002E-2</v>
      </c>
      <c r="O34" s="753">
        <v>0.109887665443221</v>
      </c>
      <c r="P34" s="752">
        <f t="shared" si="25"/>
        <v>-547</v>
      </c>
      <c r="Q34" s="753">
        <f t="shared" si="26"/>
        <v>-0.28022540983606559</v>
      </c>
      <c r="R34" s="154">
        <v>3</v>
      </c>
      <c r="S34" s="775">
        <v>3</v>
      </c>
      <c r="T34" s="753">
        <f t="shared" si="27"/>
        <v>0.11222044728434505</v>
      </c>
      <c r="U34" s="753">
        <v>0.15023474178403756</v>
      </c>
      <c r="V34" s="50">
        <v>191026.8590747331</v>
      </c>
      <c r="W34" s="50">
        <v>176256.13729508198</v>
      </c>
      <c r="X34" s="767">
        <f t="shared" si="28"/>
        <v>14770.721779651125</v>
      </c>
      <c r="Y34" s="757">
        <f t="shared" si="29"/>
        <v>8.38025955086176E-2</v>
      </c>
    </row>
    <row r="35" spans="2:25" s="297" customFormat="1" ht="15.75" x14ac:dyDescent="0.25">
      <c r="B35" s="312">
        <v>21</v>
      </c>
      <c r="C35" s="555" t="s">
        <v>422</v>
      </c>
      <c r="D35" s="68">
        <v>986</v>
      </c>
      <c r="E35" s="94">
        <v>886</v>
      </c>
      <c r="F35" s="870">
        <f t="shared" si="30"/>
        <v>0.89858012170385393</v>
      </c>
      <c r="G35" s="748">
        <v>1447</v>
      </c>
      <c r="H35" s="749">
        <v>749</v>
      </c>
      <c r="I35" s="870">
        <f t="shared" si="31"/>
        <v>0.51762266758811337</v>
      </c>
      <c r="J35" s="752">
        <f t="shared" si="22"/>
        <v>-461</v>
      </c>
      <c r="K35" s="753">
        <f t="shared" si="23"/>
        <v>-0.31859018659295091</v>
      </c>
      <c r="L35" s="149">
        <v>7</v>
      </c>
      <c r="M35" s="774">
        <v>6</v>
      </c>
      <c r="N35" s="753">
        <f t="shared" si="24"/>
        <v>5.3308823529411763E-2</v>
      </c>
      <c r="O35" s="753">
        <v>8.0469358247136025E-2</v>
      </c>
      <c r="P35" s="752">
        <f t="shared" si="25"/>
        <v>137</v>
      </c>
      <c r="Q35" s="753">
        <f t="shared" si="26"/>
        <v>0.18291054739652871</v>
      </c>
      <c r="R35" s="154">
        <v>5</v>
      </c>
      <c r="S35" s="775">
        <v>6</v>
      </c>
      <c r="T35" s="753">
        <f t="shared" si="27"/>
        <v>7.0766773162939292E-2</v>
      </c>
      <c r="U35" s="753">
        <v>5.7646424998075887E-2</v>
      </c>
      <c r="V35" s="50">
        <v>239302.77539503385</v>
      </c>
      <c r="W35" s="50">
        <v>245286.84245660881</v>
      </c>
      <c r="X35" s="767">
        <f t="shared" si="28"/>
        <v>-5984.067061574955</v>
      </c>
      <c r="Y35" s="757">
        <f t="shared" si="29"/>
        <v>-2.4396200797576557E-2</v>
      </c>
    </row>
    <row r="36" spans="2:25" s="297" customFormat="1" ht="15.75" x14ac:dyDescent="0.25">
      <c r="B36" s="312">
        <v>22</v>
      </c>
      <c r="C36" s="555" t="s">
        <v>423</v>
      </c>
      <c r="D36" s="68">
        <v>481</v>
      </c>
      <c r="E36" s="94">
        <v>481</v>
      </c>
      <c r="F36" s="870">
        <f t="shared" si="30"/>
        <v>1</v>
      </c>
      <c r="G36" s="748">
        <v>488</v>
      </c>
      <c r="H36" s="749">
        <v>443</v>
      </c>
      <c r="I36" s="870">
        <f t="shared" si="31"/>
        <v>0.90778688524590168</v>
      </c>
      <c r="J36" s="752">
        <f t="shared" si="22"/>
        <v>-7</v>
      </c>
      <c r="K36" s="753">
        <f t="shared" si="23"/>
        <v>-1.4344262295081968E-2</v>
      </c>
      <c r="L36" s="149">
        <v>10</v>
      </c>
      <c r="M36" s="774">
        <v>11</v>
      </c>
      <c r="N36" s="753">
        <f t="shared" si="24"/>
        <v>2.6005622837370242E-2</v>
      </c>
      <c r="O36" s="753">
        <v>2.7138249360471583E-2</v>
      </c>
      <c r="P36" s="752">
        <f t="shared" si="25"/>
        <v>38</v>
      </c>
      <c r="Q36" s="753">
        <f t="shared" si="26"/>
        <v>8.5778781038374718E-2</v>
      </c>
      <c r="R36" s="154">
        <v>9</v>
      </c>
      <c r="S36" s="776">
        <v>9</v>
      </c>
      <c r="T36" s="753">
        <f t="shared" si="27"/>
        <v>3.8418530351437698E-2</v>
      </c>
      <c r="U36" s="753">
        <v>3.4095282074963443E-2</v>
      </c>
      <c r="V36" s="50">
        <v>247504.55717255716</v>
      </c>
      <c r="W36" s="50">
        <v>217596.47855530473</v>
      </c>
      <c r="X36" s="767">
        <f t="shared" si="28"/>
        <v>29908.078617252439</v>
      </c>
      <c r="Y36" s="757">
        <f t="shared" si="29"/>
        <v>0.13744743856068858</v>
      </c>
    </row>
    <row r="37" spans="2:25" s="297" customFormat="1" ht="15.75" x14ac:dyDescent="0.25">
      <c r="B37" s="312">
        <v>23</v>
      </c>
      <c r="C37" s="555" t="s">
        <v>424</v>
      </c>
      <c r="D37" s="68">
        <v>902</v>
      </c>
      <c r="E37" s="94">
        <v>552</v>
      </c>
      <c r="F37" s="870">
        <f t="shared" si="30"/>
        <v>0.61197339246119731</v>
      </c>
      <c r="G37" s="748">
        <v>1198</v>
      </c>
      <c r="H37" s="749">
        <v>833</v>
      </c>
      <c r="I37" s="870">
        <f t="shared" si="31"/>
        <v>0.69532554257095158</v>
      </c>
      <c r="J37" s="752">
        <f t="shared" si="22"/>
        <v>-296</v>
      </c>
      <c r="K37" s="753">
        <f t="shared" si="23"/>
        <v>-0.24707846410684475</v>
      </c>
      <c r="L37" s="149">
        <v>9</v>
      </c>
      <c r="M37" s="774">
        <v>7</v>
      </c>
      <c r="N37" s="753">
        <f t="shared" si="24"/>
        <v>4.8767301038062282E-2</v>
      </c>
      <c r="O37" s="753">
        <v>6.6622177733288851E-2</v>
      </c>
      <c r="P37" s="752">
        <f t="shared" si="25"/>
        <v>-281</v>
      </c>
      <c r="Q37" s="753">
        <f t="shared" si="26"/>
        <v>-0.33733493397358943</v>
      </c>
      <c r="R37" s="154">
        <v>8</v>
      </c>
      <c r="S37" s="775">
        <v>5</v>
      </c>
      <c r="T37" s="753">
        <f t="shared" si="27"/>
        <v>4.4089456869009586E-2</v>
      </c>
      <c r="U37" s="753">
        <v>6.4111444624028319E-2</v>
      </c>
      <c r="V37" s="50">
        <v>307326.67753623187</v>
      </c>
      <c r="W37" s="50">
        <v>286370.67226890754</v>
      </c>
      <c r="X37" s="767">
        <f t="shared" si="28"/>
        <v>20956.005267324334</v>
      </c>
      <c r="Y37" s="757">
        <f t="shared" si="29"/>
        <v>7.3177902965029337E-2</v>
      </c>
    </row>
    <row r="38" spans="2:25" s="297" customFormat="1" ht="15.75" x14ac:dyDescent="0.25">
      <c r="B38" s="312">
        <v>24</v>
      </c>
      <c r="C38" s="555" t="s">
        <v>425</v>
      </c>
      <c r="D38" s="68">
        <v>1735</v>
      </c>
      <c r="E38" s="94">
        <v>882</v>
      </c>
      <c r="F38" s="870">
        <f t="shared" si="30"/>
        <v>0.50835734870317006</v>
      </c>
      <c r="G38" s="748">
        <v>1062</v>
      </c>
      <c r="H38" s="749">
        <v>651</v>
      </c>
      <c r="I38" s="870">
        <f t="shared" si="31"/>
        <v>0.61299435028248583</v>
      </c>
      <c r="J38" s="752">
        <f t="shared" si="22"/>
        <v>673</v>
      </c>
      <c r="K38" s="753">
        <f t="shared" si="23"/>
        <v>0.63370998116760824</v>
      </c>
      <c r="L38" s="149">
        <v>5</v>
      </c>
      <c r="M38" s="774">
        <v>8</v>
      </c>
      <c r="N38" s="753">
        <f t="shared" si="24"/>
        <v>9.3804065743944634E-2</v>
      </c>
      <c r="O38" s="753">
        <v>5.905905905905906E-2</v>
      </c>
      <c r="P38" s="752">
        <f t="shared" si="25"/>
        <v>231</v>
      </c>
      <c r="Q38" s="753">
        <f t="shared" si="26"/>
        <v>0.35483870967741937</v>
      </c>
      <c r="R38" s="154">
        <v>6</v>
      </c>
      <c r="S38" s="775">
        <v>8</v>
      </c>
      <c r="T38" s="753">
        <f t="shared" si="27"/>
        <v>7.044728434504792E-2</v>
      </c>
      <c r="U38" s="753">
        <v>5.010390210113138E-2</v>
      </c>
      <c r="V38" s="50">
        <v>230877.41723356009</v>
      </c>
      <c r="W38" s="50">
        <v>212868.15975422427</v>
      </c>
      <c r="X38" s="767">
        <f t="shared" si="28"/>
        <v>18009.257479335822</v>
      </c>
      <c r="Y38" s="757">
        <f t="shared" si="29"/>
        <v>8.4602871092272117E-2</v>
      </c>
    </row>
    <row r="39" spans="2:25" s="297" customFormat="1" ht="15.75" x14ac:dyDescent="0.25">
      <c r="B39" s="312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748">
        <v>1621</v>
      </c>
      <c r="H39" s="749">
        <v>101</v>
      </c>
      <c r="I39" s="870">
        <f>(H39/G39)</f>
        <v>6.2307217766810613E-2</v>
      </c>
      <c r="J39" s="752">
        <f t="shared" si="22"/>
        <v>-64</v>
      </c>
      <c r="K39" s="753">
        <f t="shared" si="23"/>
        <v>-3.9481801357186923E-2</v>
      </c>
      <c r="L39" s="149">
        <v>6</v>
      </c>
      <c r="M39" s="774">
        <v>4</v>
      </c>
      <c r="N39" s="753">
        <f t="shared" si="24"/>
        <v>8.4180363321799304E-2</v>
      </c>
      <c r="O39" s="753">
        <v>9.0145701256812372E-2</v>
      </c>
      <c r="P39" s="752">
        <f t="shared" si="25"/>
        <v>90</v>
      </c>
      <c r="Q39" s="753">
        <f t="shared" si="26"/>
        <v>0.8910891089108911</v>
      </c>
      <c r="R39" s="154">
        <v>17</v>
      </c>
      <c r="S39" s="775">
        <v>18</v>
      </c>
      <c r="T39" s="753">
        <f t="shared" si="27"/>
        <v>1.52555910543131E-2</v>
      </c>
      <c r="U39" s="753">
        <v>7.7734164550142381E-3</v>
      </c>
      <c r="V39" s="50">
        <v>137317.27748691099</v>
      </c>
      <c r="W39" s="50">
        <v>118545.64356435643</v>
      </c>
      <c r="X39" s="767">
        <f t="shared" si="28"/>
        <v>18771.633922554553</v>
      </c>
      <c r="Y39" s="757">
        <f t="shared" si="29"/>
        <v>0.15834942017387377</v>
      </c>
    </row>
    <row r="40" spans="2:25" ht="15.75" x14ac:dyDescent="0.25">
      <c r="B40" s="736">
        <v>26</v>
      </c>
      <c r="C40" s="555"/>
      <c r="D40" s="68"/>
      <c r="E40" s="94"/>
      <c r="F40" s="750"/>
      <c r="G40" s="748"/>
      <c r="H40" s="749"/>
      <c r="I40" s="750"/>
      <c r="J40" s="752"/>
      <c r="K40" s="778"/>
      <c r="L40" s="149"/>
      <c r="M40" s="779"/>
      <c r="N40" s="753"/>
      <c r="O40" s="753"/>
      <c r="P40" s="752"/>
      <c r="Q40" s="753"/>
      <c r="R40" s="154"/>
      <c r="S40" s="780"/>
      <c r="T40" s="733"/>
      <c r="U40" s="733"/>
      <c r="V40" s="781"/>
      <c r="W40" s="781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32">(E41/D41)</f>
        <v>0.617361989043405</v>
      </c>
      <c r="G41" s="737">
        <v>6784</v>
      </c>
      <c r="H41" s="738">
        <v>5215</v>
      </c>
      <c r="I41" s="739">
        <f t="shared" ref="I41:I44" si="33">(H41/G41)</f>
        <v>0.76872051886792447</v>
      </c>
      <c r="J41" s="742">
        <f t="shared" ref="J41:J44" si="34">(D41-G41)</f>
        <v>335</v>
      </c>
      <c r="K41" s="743">
        <f t="shared" ref="K41:K44" si="35">(J41/G41)</f>
        <v>4.9380896226415096E-2</v>
      </c>
      <c r="L41" s="148"/>
      <c r="M41" s="782"/>
      <c r="N41" s="743">
        <f t="shared" ref="N41:N44" si="36">(D41/D$15)</f>
        <v>0.38489403114186849</v>
      </c>
      <c r="O41" s="743">
        <v>0.37726615504393285</v>
      </c>
      <c r="P41" s="742">
        <f t="shared" ref="P41:P44" si="37">(E41-H41)</f>
        <v>-820</v>
      </c>
      <c r="Q41" s="743">
        <f t="shared" ref="Q41:Q44" si="38">(P41/H41)</f>
        <v>-0.15723873441994246</v>
      </c>
      <c r="R41" s="153"/>
      <c r="S41" s="783"/>
      <c r="T41" s="743">
        <f t="shared" ref="T41:T44" si="39">(E41/E$15)</f>
        <v>0.35103833865814699</v>
      </c>
      <c r="U41" s="743">
        <f>(H41/H$15)</f>
        <v>0.40136996844454709</v>
      </c>
      <c r="V41" s="39">
        <v>251574.78065984073</v>
      </c>
      <c r="W41" s="39">
        <v>238101.32080536912</v>
      </c>
      <c r="X41" s="746">
        <f t="shared" ref="X41:X44" si="40">(V41-W41)</f>
        <v>13473.459854471614</v>
      </c>
      <c r="Y41" s="747">
        <f t="shared" ref="Y41:Y44" si="41">(X41/W41)</f>
        <v>5.6587085736854052E-2</v>
      </c>
    </row>
    <row r="42" spans="2:25" s="297" customFormat="1" ht="15.75" x14ac:dyDescent="0.25">
      <c r="B42" s="312">
        <v>28</v>
      </c>
      <c r="C42" s="555" t="s">
        <v>71</v>
      </c>
      <c r="D42" s="68">
        <v>2803</v>
      </c>
      <c r="E42" s="94">
        <v>2144</v>
      </c>
      <c r="F42" s="870">
        <f t="shared" si="32"/>
        <v>0.76489475561897968</v>
      </c>
      <c r="G42" s="748">
        <v>2577</v>
      </c>
      <c r="H42" s="749">
        <v>2217</v>
      </c>
      <c r="I42" s="870">
        <f t="shared" si="33"/>
        <v>0.86030267753201395</v>
      </c>
      <c r="J42" s="752">
        <f t="shared" si="34"/>
        <v>226</v>
      </c>
      <c r="K42" s="753">
        <f t="shared" si="35"/>
        <v>8.7698874660457893E-2</v>
      </c>
      <c r="L42" s="149">
        <v>1</v>
      </c>
      <c r="M42" s="774">
        <v>2</v>
      </c>
      <c r="N42" s="753">
        <f t="shared" si="36"/>
        <v>0.1515462802768166</v>
      </c>
      <c r="O42" s="753">
        <v>0.14330997664330997</v>
      </c>
      <c r="P42" s="752">
        <f t="shared" si="37"/>
        <v>-73</v>
      </c>
      <c r="Q42" s="753">
        <f t="shared" si="38"/>
        <v>-3.2927379341452415E-2</v>
      </c>
      <c r="R42" s="154">
        <v>1</v>
      </c>
      <c r="S42" s="775">
        <v>1</v>
      </c>
      <c r="T42" s="753">
        <f t="shared" si="39"/>
        <v>0.17124600638977636</v>
      </c>
      <c r="U42" s="753">
        <v>0.17063033941353037</v>
      </c>
      <c r="V42" s="50">
        <v>271077.80317164178</v>
      </c>
      <c r="W42" s="50">
        <v>251687.13937753721</v>
      </c>
      <c r="X42" s="767">
        <f t="shared" si="40"/>
        <v>19390.663794104563</v>
      </c>
      <c r="Y42" s="757">
        <f t="shared" si="41"/>
        <v>7.7042727896470167E-2</v>
      </c>
    </row>
    <row r="43" spans="2:25" s="297" customFormat="1" ht="15.75" x14ac:dyDescent="0.25">
      <c r="B43" s="312">
        <v>29</v>
      </c>
      <c r="C43" s="555" t="s">
        <v>427</v>
      </c>
      <c r="D43" s="68">
        <v>1857</v>
      </c>
      <c r="E43" s="94">
        <v>793</v>
      </c>
      <c r="F43" s="870">
        <f t="shared" si="32"/>
        <v>0.42703284868066776</v>
      </c>
      <c r="G43" s="748">
        <v>1486</v>
      </c>
      <c r="H43" s="749">
        <v>932</v>
      </c>
      <c r="I43" s="870">
        <f t="shared" si="33"/>
        <v>0.62718707940780616</v>
      </c>
      <c r="J43" s="752">
        <f t="shared" si="34"/>
        <v>371</v>
      </c>
      <c r="K43" s="753">
        <f t="shared" si="35"/>
        <v>0.24966352624495289</v>
      </c>
      <c r="L43" s="149">
        <v>3</v>
      </c>
      <c r="M43" s="774">
        <v>5</v>
      </c>
      <c r="N43" s="753">
        <f t="shared" si="36"/>
        <v>0.10040008650519031</v>
      </c>
      <c r="O43" s="753">
        <v>8.2638193749304867E-2</v>
      </c>
      <c r="P43" s="752">
        <f t="shared" si="37"/>
        <v>-139</v>
      </c>
      <c r="Q43" s="753">
        <f t="shared" si="38"/>
        <v>-0.14914163090128754</v>
      </c>
      <c r="R43" s="154">
        <v>7</v>
      </c>
      <c r="S43" s="775">
        <v>4</v>
      </c>
      <c r="T43" s="753">
        <f t="shared" si="39"/>
        <v>6.3338658146964863E-2</v>
      </c>
      <c r="U43" s="753">
        <v>7.1730932040329404E-2</v>
      </c>
      <c r="V43" s="50">
        <v>224122.61160151323</v>
      </c>
      <c r="W43" s="50">
        <v>213470.97103004291</v>
      </c>
      <c r="X43" s="767">
        <f t="shared" si="40"/>
        <v>10651.640571470314</v>
      </c>
      <c r="Y43" s="757">
        <f t="shared" si="41"/>
        <v>4.9897372556436496E-2</v>
      </c>
    </row>
    <row r="44" spans="2:25" s="297" customFormat="1" ht="15.75" x14ac:dyDescent="0.25">
      <c r="B44" s="312">
        <v>30</v>
      </c>
      <c r="C44" s="555" t="s">
        <v>428</v>
      </c>
      <c r="D44" s="68">
        <v>2459</v>
      </c>
      <c r="E44" s="94">
        <v>1458</v>
      </c>
      <c r="F44" s="870">
        <f t="shared" si="32"/>
        <v>0.59292395282635213</v>
      </c>
      <c r="G44" s="748">
        <v>2721</v>
      </c>
      <c r="H44" s="749">
        <v>2066</v>
      </c>
      <c r="I44" s="870">
        <f t="shared" si="33"/>
        <v>0.75927967658948914</v>
      </c>
      <c r="J44" s="752">
        <f t="shared" si="34"/>
        <v>-262</v>
      </c>
      <c r="K44" s="753">
        <f t="shared" si="35"/>
        <v>-9.6288129364204333E-2</v>
      </c>
      <c r="L44" s="149">
        <v>2</v>
      </c>
      <c r="M44" s="774">
        <v>1</v>
      </c>
      <c r="N44" s="753">
        <f t="shared" si="36"/>
        <v>0.13294766435986158</v>
      </c>
      <c r="O44" s="753">
        <v>0.15131798465131799</v>
      </c>
      <c r="P44" s="752">
        <f t="shared" si="37"/>
        <v>-608</v>
      </c>
      <c r="Q44" s="753">
        <f t="shared" si="38"/>
        <v>-0.29428848015488868</v>
      </c>
      <c r="R44" s="154">
        <v>2</v>
      </c>
      <c r="S44" s="775">
        <v>2</v>
      </c>
      <c r="T44" s="753">
        <f t="shared" si="39"/>
        <v>0.11645367412140575</v>
      </c>
      <c r="U44" s="753">
        <v>0.15900869699068729</v>
      </c>
      <c r="V44" s="50">
        <v>237826.55692729767</v>
      </c>
      <c r="W44" s="50">
        <v>234633.61810261375</v>
      </c>
      <c r="X44" s="767">
        <f t="shared" si="40"/>
        <v>3192.9388246839226</v>
      </c>
      <c r="Y44" s="757">
        <f t="shared" si="41"/>
        <v>1.3608189868544477E-2</v>
      </c>
    </row>
    <row r="45" spans="2:25" ht="15.75" x14ac:dyDescent="0.25">
      <c r="B45" s="736">
        <v>31</v>
      </c>
      <c r="C45" s="555"/>
      <c r="D45" s="68"/>
      <c r="E45" s="94"/>
      <c r="F45" s="750"/>
      <c r="G45" s="748"/>
      <c r="H45" s="749"/>
      <c r="I45" s="750"/>
      <c r="J45" s="752"/>
      <c r="K45" s="778"/>
      <c r="L45" s="149"/>
      <c r="M45" s="784"/>
      <c r="N45" s="753"/>
      <c r="O45" s="753"/>
      <c r="P45" s="752"/>
      <c r="Q45" s="778"/>
      <c r="R45" s="308"/>
      <c r="S45" s="785"/>
      <c r="T45" s="733"/>
      <c r="U45" s="733"/>
      <c r="V45" s="781"/>
      <c r="W45" s="781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42">(E46/D46)</f>
        <v>0.99411764705882355</v>
      </c>
      <c r="G46" s="737">
        <v>1629</v>
      </c>
      <c r="H46" s="738">
        <v>1377</v>
      </c>
      <c r="I46" s="739">
        <f t="shared" ref="I46:I49" si="43">(H46/G46)</f>
        <v>0.84530386740331487</v>
      </c>
      <c r="J46" s="742">
        <f t="shared" ref="J46:J49" si="44">(D46-G46)</f>
        <v>-99</v>
      </c>
      <c r="K46" s="743">
        <f t="shared" ref="K46:K49" si="45">(J46/G46)</f>
        <v>-6.0773480662983423E-2</v>
      </c>
      <c r="L46" s="148"/>
      <c r="M46" s="782"/>
      <c r="N46" s="743">
        <f t="shared" ref="N46:N49" si="46">(D46/D$15)</f>
        <v>8.2720588235294115E-2</v>
      </c>
      <c r="O46" s="743">
        <v>9.0590590590590589E-2</v>
      </c>
      <c r="P46" s="742">
        <f t="shared" ref="P46:P49" si="47">(E46-H46)</f>
        <v>144</v>
      </c>
      <c r="Q46" s="743">
        <f t="shared" ref="Q46:Q49" si="48">(P46/H46)</f>
        <v>0.10457516339869281</v>
      </c>
      <c r="R46" s="153"/>
      <c r="S46" s="783"/>
      <c r="T46" s="743">
        <f t="shared" ref="T46:T49" si="49">(E46/E$15)</f>
        <v>0.12148562300319489</v>
      </c>
      <c r="U46" s="743">
        <v>0.105980143154006</v>
      </c>
      <c r="V46" s="39">
        <v>330132.24391847471</v>
      </c>
      <c r="W46" s="39">
        <v>253904.49310094409</v>
      </c>
      <c r="X46" s="746">
        <f t="shared" ref="X46:X49" si="50">(V46-W46)</f>
        <v>76227.750817530614</v>
      </c>
      <c r="Y46" s="747">
        <f t="shared" ref="Y46:Y49" si="51">(X46/W46)</f>
        <v>0.30022214213918996</v>
      </c>
    </row>
    <row r="47" spans="2:25" s="297" customFormat="1" ht="15.75" x14ac:dyDescent="0.25">
      <c r="B47" s="312">
        <v>33</v>
      </c>
      <c r="C47" s="555" t="s">
        <v>429</v>
      </c>
      <c r="D47" s="68">
        <v>240</v>
      </c>
      <c r="E47" s="94">
        <v>237</v>
      </c>
      <c r="F47" s="870">
        <f t="shared" si="42"/>
        <v>0.98750000000000004</v>
      </c>
      <c r="G47" s="748">
        <v>339</v>
      </c>
      <c r="H47" s="749">
        <v>243</v>
      </c>
      <c r="I47" s="870">
        <f t="shared" si="43"/>
        <v>0.7168141592920354</v>
      </c>
      <c r="J47" s="752">
        <f t="shared" si="44"/>
        <v>-99</v>
      </c>
      <c r="K47" s="753">
        <f t="shared" si="45"/>
        <v>-0.29203539823008851</v>
      </c>
      <c r="L47" s="149">
        <v>16</v>
      </c>
      <c r="M47" s="775">
        <v>12</v>
      </c>
      <c r="N47" s="753">
        <f t="shared" si="46"/>
        <v>1.2975778546712802E-2</v>
      </c>
      <c r="O47" s="753">
        <v>1.8852185518852184E-2</v>
      </c>
      <c r="P47" s="752">
        <f t="shared" si="47"/>
        <v>-6</v>
      </c>
      <c r="Q47" s="753">
        <f t="shared" si="48"/>
        <v>-2.4691358024691357E-2</v>
      </c>
      <c r="R47" s="154">
        <v>15</v>
      </c>
      <c r="S47" s="775">
        <v>14</v>
      </c>
      <c r="T47" s="753">
        <f t="shared" si="49"/>
        <v>1.8929712460063898E-2</v>
      </c>
      <c r="U47" s="753">
        <v>1.8702378203648118E-2</v>
      </c>
      <c r="V47" s="50">
        <v>237489.27848101265</v>
      </c>
      <c r="W47" s="50">
        <v>234286.61728395062</v>
      </c>
      <c r="X47" s="767">
        <f t="shared" si="50"/>
        <v>3202.6611970620288</v>
      </c>
      <c r="Y47" s="757">
        <f t="shared" si="51"/>
        <v>1.3669842666175288E-2</v>
      </c>
    </row>
    <row r="48" spans="2:25" s="297" customFormat="1" ht="15.75" x14ac:dyDescent="0.25">
      <c r="B48" s="312">
        <v>34</v>
      </c>
      <c r="C48" s="555" t="s">
        <v>430</v>
      </c>
      <c r="D48" s="68">
        <v>931</v>
      </c>
      <c r="E48" s="94">
        <v>931</v>
      </c>
      <c r="F48" s="870">
        <f t="shared" si="42"/>
        <v>1</v>
      </c>
      <c r="G48" s="748">
        <v>735</v>
      </c>
      <c r="H48" s="749">
        <v>735</v>
      </c>
      <c r="I48" s="870">
        <f t="shared" si="43"/>
        <v>1</v>
      </c>
      <c r="J48" s="752">
        <f t="shared" si="44"/>
        <v>196</v>
      </c>
      <c r="K48" s="753">
        <f t="shared" si="45"/>
        <v>0.26666666666666666</v>
      </c>
      <c r="L48" s="149">
        <v>8</v>
      </c>
      <c r="M48" s="774">
        <v>9</v>
      </c>
      <c r="N48" s="753">
        <f t="shared" si="46"/>
        <v>5.0335207612456745E-2</v>
      </c>
      <c r="O48" s="753">
        <v>4.0874207540874209E-2</v>
      </c>
      <c r="P48" s="752">
        <f t="shared" si="47"/>
        <v>196</v>
      </c>
      <c r="Q48" s="753">
        <f t="shared" si="48"/>
        <v>0.26666666666666666</v>
      </c>
      <c r="R48" s="154">
        <v>4</v>
      </c>
      <c r="S48" s="775">
        <v>7</v>
      </c>
      <c r="T48" s="753">
        <f t="shared" si="49"/>
        <v>7.4361022364217252E-2</v>
      </c>
      <c r="U48" s="753">
        <v>5.6568921727083811E-2</v>
      </c>
      <c r="V48" s="50">
        <v>358514.74006444681</v>
      </c>
      <c r="W48" s="50">
        <v>303846.08299319725</v>
      </c>
      <c r="X48" s="767">
        <f t="shared" si="50"/>
        <v>54668.65707124956</v>
      </c>
      <c r="Y48" s="757">
        <f t="shared" si="51"/>
        <v>0.17992220446848256</v>
      </c>
    </row>
    <row r="49" spans="2:25" s="297" customFormat="1" ht="15.75" x14ac:dyDescent="0.25">
      <c r="B49" s="312">
        <v>35</v>
      </c>
      <c r="C49" s="555" t="s">
        <v>431</v>
      </c>
      <c r="D49" s="68">
        <v>359</v>
      </c>
      <c r="E49" s="94">
        <v>353</v>
      </c>
      <c r="F49" s="870">
        <f t="shared" si="42"/>
        <v>0.98328690807799446</v>
      </c>
      <c r="G49" s="748">
        <v>555</v>
      </c>
      <c r="H49" s="749">
        <v>399</v>
      </c>
      <c r="I49" s="870">
        <f t="shared" si="43"/>
        <v>0.7189189189189189</v>
      </c>
      <c r="J49" s="752">
        <f t="shared" si="44"/>
        <v>-196</v>
      </c>
      <c r="K49" s="753">
        <f t="shared" si="45"/>
        <v>-0.35315315315315315</v>
      </c>
      <c r="L49" s="149">
        <v>14</v>
      </c>
      <c r="M49" s="774">
        <v>10</v>
      </c>
      <c r="N49" s="753">
        <f t="shared" si="46"/>
        <v>1.9409602076124566E-2</v>
      </c>
      <c r="O49" s="753">
        <v>3.0864197530864196E-2</v>
      </c>
      <c r="P49" s="752">
        <f t="shared" si="47"/>
        <v>-46</v>
      </c>
      <c r="Q49" s="753">
        <f t="shared" si="48"/>
        <v>-0.11528822055137844</v>
      </c>
      <c r="R49" s="154">
        <v>11</v>
      </c>
      <c r="S49" s="775">
        <v>10</v>
      </c>
      <c r="T49" s="753">
        <f t="shared" si="49"/>
        <v>2.8194888178913739E-2</v>
      </c>
      <c r="U49" s="753">
        <v>3.0708843223274069E-2</v>
      </c>
      <c r="V49" s="50">
        <v>317475.81019830029</v>
      </c>
      <c r="W49" s="50">
        <v>173854.55639097744</v>
      </c>
      <c r="X49" s="767">
        <f t="shared" si="50"/>
        <v>143621.25380732285</v>
      </c>
      <c r="Y49" s="757">
        <f t="shared" si="51"/>
        <v>0.82610002745246658</v>
      </c>
    </row>
    <row r="50" spans="2:25" ht="15.75" x14ac:dyDescent="0.25">
      <c r="B50" s="736">
        <v>36</v>
      </c>
      <c r="C50" s="555"/>
      <c r="D50" s="68"/>
      <c r="E50" s="94"/>
      <c r="F50" s="750"/>
      <c r="G50" s="748"/>
      <c r="H50" s="749"/>
      <c r="I50" s="750"/>
      <c r="J50" s="752"/>
      <c r="K50" s="778"/>
      <c r="L50" s="149"/>
      <c r="M50" s="784"/>
      <c r="N50" s="753"/>
      <c r="O50" s="753"/>
      <c r="P50" s="752"/>
      <c r="Q50" s="778"/>
      <c r="R50" s="154"/>
      <c r="S50" s="775"/>
      <c r="T50" s="743"/>
      <c r="U50" s="733"/>
      <c r="V50" s="781"/>
      <c r="W50" s="781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52">(E51/D51)</f>
        <v>0.99232245681381959</v>
      </c>
      <c r="G51" s="737">
        <v>421</v>
      </c>
      <c r="H51" s="738">
        <v>419</v>
      </c>
      <c r="I51" s="739">
        <f t="shared" ref="I51:I54" si="53">(H51/G51)</f>
        <v>0.99524940617577196</v>
      </c>
      <c r="J51" s="742">
        <f t="shared" ref="J51:J54" si="54">(D51-G51)</f>
        <v>100</v>
      </c>
      <c r="K51" s="743">
        <f t="shared" ref="K51:K54" si="55">(J51/G51)</f>
        <v>0.23752969121140141</v>
      </c>
      <c r="L51" s="148"/>
      <c r="M51" s="786"/>
      <c r="N51" s="743">
        <f t="shared" ref="N51:N54" si="56">(D51/D$15)</f>
        <v>2.8168252595155711E-2</v>
      </c>
      <c r="O51" s="743">
        <v>2.3412301190078966E-2</v>
      </c>
      <c r="P51" s="742">
        <f t="shared" ref="P51:P54" si="57">(E51-H51)</f>
        <v>98</v>
      </c>
      <c r="Q51" s="743">
        <f t="shared" ref="Q51:Q54" si="58">(P51/H51)</f>
        <v>0.23389021479713604</v>
      </c>
      <c r="R51" s="153"/>
      <c r="S51" s="783"/>
      <c r="T51" s="743">
        <f t="shared" ref="T51:T54" si="59">(E51/E$15)</f>
        <v>4.1293929712460063E-2</v>
      </c>
      <c r="U51" s="743">
        <f>(H51/H$15)</f>
        <v>3.2248133610405606E-2</v>
      </c>
      <c r="V51" s="39">
        <v>343356.835589942</v>
      </c>
      <c r="W51" s="39">
        <v>278213.11217183771</v>
      </c>
      <c r="X51" s="746">
        <f t="shared" ref="X51:X54" si="60">(V51-W51)</f>
        <v>65143.723418104288</v>
      </c>
      <c r="Y51" s="747">
        <f t="shared" ref="Y51:Y54" si="61">(X51/W51)</f>
        <v>0.23415044283703068</v>
      </c>
    </row>
    <row r="52" spans="2:25" s="297" customFormat="1" ht="15.75" x14ac:dyDescent="0.25">
      <c r="B52" s="312">
        <v>38</v>
      </c>
      <c r="C52" s="555" t="s">
        <v>432</v>
      </c>
      <c r="D52" s="68">
        <v>36</v>
      </c>
      <c r="E52" s="94">
        <v>36</v>
      </c>
      <c r="F52" s="870">
        <f t="shared" si="52"/>
        <v>1</v>
      </c>
      <c r="G52" s="748">
        <v>19</v>
      </c>
      <c r="H52" s="749">
        <v>19</v>
      </c>
      <c r="I52" s="870">
        <f t="shared" si="53"/>
        <v>1</v>
      </c>
      <c r="J52" s="752">
        <f t="shared" si="54"/>
        <v>17</v>
      </c>
      <c r="K52" s="753">
        <f t="shared" si="55"/>
        <v>0.89473684210526316</v>
      </c>
      <c r="L52" s="149">
        <v>24</v>
      </c>
      <c r="M52" s="785">
        <v>24</v>
      </c>
      <c r="N52" s="753">
        <f t="shared" si="56"/>
        <v>1.9463667820069203E-3</v>
      </c>
      <c r="O52" s="753">
        <v>1.0566121677232788E-3</v>
      </c>
      <c r="P52" s="752">
        <f t="shared" si="57"/>
        <v>17</v>
      </c>
      <c r="Q52" s="753">
        <f t="shared" si="58"/>
        <v>0.89473684210526316</v>
      </c>
      <c r="R52" s="154">
        <v>24</v>
      </c>
      <c r="S52" s="775">
        <v>24</v>
      </c>
      <c r="T52" s="753">
        <f t="shared" si="59"/>
        <v>2.8753993610223642E-3</v>
      </c>
      <c r="U52" s="753">
        <v>1.4623258677749558E-3</v>
      </c>
      <c r="V52" s="50">
        <v>244064.44444444444</v>
      </c>
      <c r="W52" s="50">
        <v>252520.78947368421</v>
      </c>
      <c r="X52" s="767">
        <f t="shared" si="60"/>
        <v>-8456.3450292397756</v>
      </c>
      <c r="Y52" s="757">
        <f t="shared" si="61"/>
        <v>-3.3487718167145325E-2</v>
      </c>
    </row>
    <row r="53" spans="2:25" s="297" customFormat="1" ht="15.75" x14ac:dyDescent="0.25">
      <c r="B53" s="312">
        <v>39</v>
      </c>
      <c r="C53" s="555" t="s">
        <v>433</v>
      </c>
      <c r="D53" s="68">
        <v>153</v>
      </c>
      <c r="E53" s="94">
        <v>151</v>
      </c>
      <c r="F53" s="870">
        <f t="shared" si="52"/>
        <v>0.98692810457516345</v>
      </c>
      <c r="G53" s="748">
        <v>118</v>
      </c>
      <c r="H53" s="749">
        <v>118</v>
      </c>
      <c r="I53" s="870">
        <f t="shared" si="53"/>
        <v>1</v>
      </c>
      <c r="J53" s="752">
        <f t="shared" si="54"/>
        <v>35</v>
      </c>
      <c r="K53" s="753">
        <f t="shared" si="55"/>
        <v>0.29661016949152541</v>
      </c>
      <c r="L53" s="149">
        <v>19</v>
      </c>
      <c r="M53" s="785">
        <v>18</v>
      </c>
      <c r="N53" s="753">
        <f t="shared" si="56"/>
        <v>8.2720588235294119E-3</v>
      </c>
      <c r="O53" s="753">
        <v>6.5621176732287845E-3</v>
      </c>
      <c r="P53" s="752">
        <f t="shared" si="57"/>
        <v>33</v>
      </c>
      <c r="Q53" s="753">
        <f t="shared" si="58"/>
        <v>0.27966101694915252</v>
      </c>
      <c r="R53" s="154">
        <v>19</v>
      </c>
      <c r="S53" s="775">
        <v>17</v>
      </c>
      <c r="T53" s="753">
        <f t="shared" si="59"/>
        <v>1.206070287539936E-2</v>
      </c>
      <c r="U53" s="753">
        <v>9.0818132840760415E-3</v>
      </c>
      <c r="V53" s="50">
        <v>555353.93377483438</v>
      </c>
      <c r="W53" s="50">
        <v>409999.06779661018</v>
      </c>
      <c r="X53" s="767">
        <f t="shared" si="60"/>
        <v>145354.8659782242</v>
      </c>
      <c r="Y53" s="757">
        <f t="shared" si="61"/>
        <v>0.35452486943294942</v>
      </c>
    </row>
    <row r="54" spans="2:25" s="297" customFormat="1" ht="15.75" x14ac:dyDescent="0.25">
      <c r="B54" s="312">
        <v>40</v>
      </c>
      <c r="C54" s="555" t="s">
        <v>307</v>
      </c>
      <c r="D54" s="68">
        <v>332</v>
      </c>
      <c r="E54" s="94">
        <v>330</v>
      </c>
      <c r="F54" s="870">
        <f t="shared" si="52"/>
        <v>0.99397590361445787</v>
      </c>
      <c r="G54" s="748">
        <v>284</v>
      </c>
      <c r="H54" s="749">
        <v>282</v>
      </c>
      <c r="I54" s="870">
        <f t="shared" si="53"/>
        <v>0.99295774647887325</v>
      </c>
      <c r="J54" s="752">
        <f t="shared" si="54"/>
        <v>48</v>
      </c>
      <c r="K54" s="753">
        <f t="shared" si="55"/>
        <v>0.16901408450704225</v>
      </c>
      <c r="L54" s="149">
        <v>15</v>
      </c>
      <c r="M54" s="785">
        <v>15</v>
      </c>
      <c r="N54" s="753">
        <f t="shared" si="56"/>
        <v>1.7949826989619378E-2</v>
      </c>
      <c r="O54" s="753">
        <v>1.5793571349126904E-2</v>
      </c>
      <c r="P54" s="752">
        <f t="shared" si="57"/>
        <v>48</v>
      </c>
      <c r="Q54" s="753">
        <f t="shared" si="58"/>
        <v>0.1702127659574468</v>
      </c>
      <c r="R54" s="154">
        <v>13</v>
      </c>
      <c r="S54" s="775">
        <v>11</v>
      </c>
      <c r="T54" s="753">
        <f t="shared" si="59"/>
        <v>2.6357827476038338E-2</v>
      </c>
      <c r="U54" s="753">
        <v>2.1703994458554605E-2</v>
      </c>
      <c r="V54" s="50">
        <v>257184</v>
      </c>
      <c r="W54" s="50">
        <v>224799.67730496454</v>
      </c>
      <c r="X54" s="767">
        <f t="shared" si="60"/>
        <v>32384.322695035458</v>
      </c>
      <c r="Y54" s="757">
        <f t="shared" si="61"/>
        <v>0.14405858177057212</v>
      </c>
    </row>
    <row r="55" spans="2:25" ht="15.75" x14ac:dyDescent="0.25">
      <c r="B55" s="736">
        <v>41</v>
      </c>
      <c r="C55" s="555"/>
      <c r="D55" s="68"/>
      <c r="E55" s="94"/>
      <c r="F55" s="750"/>
      <c r="G55" s="748"/>
      <c r="H55" s="749"/>
      <c r="I55" s="750"/>
      <c r="J55" s="752"/>
      <c r="K55" s="778"/>
      <c r="L55" s="149"/>
      <c r="M55" s="784"/>
      <c r="N55" s="753"/>
      <c r="O55" s="753"/>
      <c r="P55" s="752"/>
      <c r="Q55" s="778"/>
      <c r="R55" s="154"/>
      <c r="S55" s="775"/>
      <c r="T55" s="733"/>
      <c r="U55" s="733"/>
      <c r="V55" s="781"/>
      <c r="W55" s="781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62">(E56/D56)</f>
        <v>0.93568840579710144</v>
      </c>
      <c r="G56" s="737">
        <v>713</v>
      </c>
      <c r="H56" s="738">
        <v>684</v>
      </c>
      <c r="I56" s="739">
        <f t="shared" ref="I56:I61" si="63">(H56/G56)</f>
        <v>0.9593267882187938</v>
      </c>
      <c r="J56" s="742">
        <f t="shared" ref="J56:J61" si="64">(D56-G56)</f>
        <v>391</v>
      </c>
      <c r="K56" s="743">
        <f t="shared" ref="K56:K61" si="65">(J56/G56)</f>
        <v>0.54838709677419351</v>
      </c>
      <c r="L56" s="148"/>
      <c r="M56" s="787"/>
      <c r="N56" s="743">
        <f t="shared" ref="N56:N61" si="66">(D56/D$15)</f>
        <v>5.9688581314878891E-2</v>
      </c>
      <c r="O56" s="743">
        <v>3.9650761872984094E-2</v>
      </c>
      <c r="P56" s="742">
        <f t="shared" ref="P56:P61" si="67">(E56-H56)</f>
        <v>349</v>
      </c>
      <c r="Q56" s="743">
        <f t="shared" ref="Q56:Q61" si="68">(P56/H56)</f>
        <v>0.51023391812865493</v>
      </c>
      <c r="R56" s="153"/>
      <c r="S56" s="783"/>
      <c r="T56" s="743">
        <f t="shared" ref="T56:T61" si="69">(E56/E$15)</f>
        <v>8.250798722044729E-2</v>
      </c>
      <c r="U56" s="743">
        <v>5.2643731239898406E-2</v>
      </c>
      <c r="V56" s="39">
        <v>255257.72120038723</v>
      </c>
      <c r="W56" s="39">
        <v>221858.79385964913</v>
      </c>
      <c r="X56" s="746">
        <f t="shared" ref="X56:X61" si="70">(V56-W56)</f>
        <v>33398.927340738097</v>
      </c>
      <c r="Y56" s="747">
        <f t="shared" ref="Y56:Y61" si="71">(X56/W56)</f>
        <v>0.15054137255369157</v>
      </c>
    </row>
    <row r="57" spans="2:25" s="297" customFormat="1" ht="15.75" x14ac:dyDescent="0.25">
      <c r="B57" s="312">
        <v>43</v>
      </c>
      <c r="C57" s="555" t="s">
        <v>434</v>
      </c>
      <c r="D57" s="68">
        <v>95</v>
      </c>
      <c r="E57" s="94">
        <v>95</v>
      </c>
      <c r="F57" s="870">
        <f t="shared" si="62"/>
        <v>1</v>
      </c>
      <c r="G57" s="748">
        <v>75</v>
      </c>
      <c r="H57" s="749">
        <v>75</v>
      </c>
      <c r="I57" s="870">
        <f t="shared" si="63"/>
        <v>1</v>
      </c>
      <c r="J57" s="752">
        <f t="shared" si="64"/>
        <v>20</v>
      </c>
      <c r="K57" s="753">
        <f t="shared" si="65"/>
        <v>0.26666666666666666</v>
      </c>
      <c r="L57" s="149">
        <v>20</v>
      </c>
      <c r="M57" s="785">
        <v>19</v>
      </c>
      <c r="N57" s="753">
        <f t="shared" si="66"/>
        <v>5.1362456747404842E-3</v>
      </c>
      <c r="O57" s="753">
        <v>4.1708375041708372E-3</v>
      </c>
      <c r="P57" s="752">
        <f t="shared" si="67"/>
        <v>20</v>
      </c>
      <c r="Q57" s="753">
        <f t="shared" si="68"/>
        <v>0.26666666666666666</v>
      </c>
      <c r="R57" s="154">
        <v>20</v>
      </c>
      <c r="S57" s="775">
        <v>19</v>
      </c>
      <c r="T57" s="753">
        <f t="shared" si="69"/>
        <v>7.5878594249201275E-3</v>
      </c>
      <c r="U57" s="753">
        <v>5.772338951743246E-3</v>
      </c>
      <c r="V57" s="50">
        <v>203274.87368421053</v>
      </c>
      <c r="W57" s="50">
        <v>175898.56</v>
      </c>
      <c r="X57" s="767">
        <f t="shared" si="70"/>
        <v>27376.31368421053</v>
      </c>
      <c r="Y57" s="757">
        <f t="shared" si="71"/>
        <v>0.15563694031497774</v>
      </c>
    </row>
    <row r="58" spans="2:25" s="297" customFormat="1" ht="15.75" x14ac:dyDescent="0.25">
      <c r="B58" s="312">
        <v>44</v>
      </c>
      <c r="C58" s="555" t="s">
        <v>435</v>
      </c>
      <c r="D58" s="68">
        <v>366</v>
      </c>
      <c r="E58" s="94">
        <v>349</v>
      </c>
      <c r="F58" s="870">
        <f t="shared" si="62"/>
        <v>0.95355191256830596</v>
      </c>
      <c r="G58" s="748">
        <v>234</v>
      </c>
      <c r="H58" s="749">
        <v>234</v>
      </c>
      <c r="I58" s="870">
        <f t="shared" si="63"/>
        <v>1</v>
      </c>
      <c r="J58" s="752">
        <f t="shared" si="64"/>
        <v>132</v>
      </c>
      <c r="K58" s="753">
        <f t="shared" si="65"/>
        <v>0.5641025641025641</v>
      </c>
      <c r="L58" s="149">
        <v>13</v>
      </c>
      <c r="M58" s="785">
        <v>17</v>
      </c>
      <c r="N58" s="753">
        <f t="shared" si="66"/>
        <v>1.9788062283737026E-2</v>
      </c>
      <c r="O58" s="753">
        <v>1.3013013013013013E-2</v>
      </c>
      <c r="P58" s="752">
        <f t="shared" si="67"/>
        <v>115</v>
      </c>
      <c r="Q58" s="753">
        <f t="shared" si="68"/>
        <v>0.49145299145299143</v>
      </c>
      <c r="R58" s="154">
        <v>12</v>
      </c>
      <c r="S58" s="775">
        <v>16</v>
      </c>
      <c r="T58" s="753">
        <f t="shared" si="69"/>
        <v>2.7875399361022363E-2</v>
      </c>
      <c r="U58" s="753">
        <v>1.8009697529438928E-2</v>
      </c>
      <c r="V58" s="50">
        <v>216113.04011461319</v>
      </c>
      <c r="W58" s="50">
        <v>220536.81196581197</v>
      </c>
      <c r="X58" s="767">
        <f t="shared" si="70"/>
        <v>-4423.7718511987769</v>
      </c>
      <c r="Y58" s="757">
        <f t="shared" si="71"/>
        <v>-2.0059108553199537E-2</v>
      </c>
    </row>
    <row r="59" spans="2:25" s="297" customFormat="1" ht="15.75" x14ac:dyDescent="0.25">
      <c r="B59" s="312">
        <v>45</v>
      </c>
      <c r="C59" s="555" t="s">
        <v>436</v>
      </c>
      <c r="D59" s="68">
        <v>48</v>
      </c>
      <c r="E59" s="94">
        <v>42</v>
      </c>
      <c r="F59" s="870">
        <f t="shared" si="62"/>
        <v>0.875</v>
      </c>
      <c r="G59" s="748">
        <v>46</v>
      </c>
      <c r="H59" s="749">
        <v>38</v>
      </c>
      <c r="I59" s="870">
        <f t="shared" si="63"/>
        <v>0.82608695652173914</v>
      </c>
      <c r="J59" s="752">
        <f t="shared" si="64"/>
        <v>2</v>
      </c>
      <c r="K59" s="753">
        <f t="shared" si="65"/>
        <v>4.3478260869565216E-2</v>
      </c>
      <c r="L59" s="149">
        <v>23</v>
      </c>
      <c r="M59" s="785">
        <v>22</v>
      </c>
      <c r="N59" s="753">
        <f t="shared" si="66"/>
        <v>2.5951557093425604E-3</v>
      </c>
      <c r="O59" s="753">
        <v>2.5581136692247805E-3</v>
      </c>
      <c r="P59" s="752">
        <f t="shared" si="67"/>
        <v>4</v>
      </c>
      <c r="Q59" s="753">
        <f t="shared" si="68"/>
        <v>0.10526315789473684</v>
      </c>
      <c r="R59" s="154">
        <v>23</v>
      </c>
      <c r="S59" s="775">
        <v>22</v>
      </c>
      <c r="T59" s="753">
        <f t="shared" si="69"/>
        <v>3.354632587859425E-3</v>
      </c>
      <c r="U59" s="753">
        <v>2.9246517355499117E-3</v>
      </c>
      <c r="V59" s="50">
        <v>324358.97619047621</v>
      </c>
      <c r="W59" s="50">
        <v>252157.13157894736</v>
      </c>
      <c r="X59" s="767">
        <f t="shared" si="70"/>
        <v>72201.844611528853</v>
      </c>
      <c r="Y59" s="757">
        <f t="shared" si="71"/>
        <v>0.28633671456927773</v>
      </c>
    </row>
    <row r="60" spans="2:25" s="297" customFormat="1" ht="15.75" x14ac:dyDescent="0.25">
      <c r="B60" s="312">
        <v>46</v>
      </c>
      <c r="C60" s="555" t="s">
        <v>437</v>
      </c>
      <c r="D60" s="68">
        <v>428</v>
      </c>
      <c r="E60" s="94">
        <v>386</v>
      </c>
      <c r="F60" s="870">
        <f t="shared" si="62"/>
        <v>0.90186915887850472</v>
      </c>
      <c r="G60" s="748">
        <v>302</v>
      </c>
      <c r="H60" s="749">
        <v>281</v>
      </c>
      <c r="I60" s="870">
        <f t="shared" si="63"/>
        <v>0.93046357615894038</v>
      </c>
      <c r="J60" s="752">
        <f t="shared" si="64"/>
        <v>126</v>
      </c>
      <c r="K60" s="753">
        <f t="shared" si="65"/>
        <v>0.41721854304635764</v>
      </c>
      <c r="L60" s="149">
        <v>12</v>
      </c>
      <c r="M60" s="785">
        <v>13</v>
      </c>
      <c r="N60" s="753">
        <f t="shared" si="66"/>
        <v>2.3140138408304499E-2</v>
      </c>
      <c r="O60" s="753">
        <v>1.6794572350127907E-2</v>
      </c>
      <c r="P60" s="752">
        <f t="shared" si="67"/>
        <v>105</v>
      </c>
      <c r="Q60" s="753">
        <f t="shared" si="68"/>
        <v>0.37366548042704628</v>
      </c>
      <c r="R60" s="154">
        <v>10</v>
      </c>
      <c r="S60" s="775">
        <v>12</v>
      </c>
      <c r="T60" s="753">
        <f t="shared" si="69"/>
        <v>3.0830670926517572E-2</v>
      </c>
      <c r="U60" s="753">
        <v>2.1627029939198031E-2</v>
      </c>
      <c r="V60" s="50">
        <v>228452.6450777202</v>
      </c>
      <c r="W60" s="50">
        <v>203584.99644128114</v>
      </c>
      <c r="X60" s="767">
        <f t="shared" si="70"/>
        <v>24867.648636439058</v>
      </c>
      <c r="Y60" s="757">
        <f t="shared" si="71"/>
        <v>0.1221487293814969</v>
      </c>
    </row>
    <row r="61" spans="2:25" s="297" customFormat="1" ht="15.75" x14ac:dyDescent="0.25">
      <c r="B61" s="312">
        <v>47</v>
      </c>
      <c r="C61" s="555" t="s">
        <v>438</v>
      </c>
      <c r="D61" s="68">
        <v>167</v>
      </c>
      <c r="E61" s="94">
        <v>161</v>
      </c>
      <c r="F61" s="870">
        <f t="shared" si="62"/>
        <v>0.9640718562874252</v>
      </c>
      <c r="G61" s="748">
        <v>56</v>
      </c>
      <c r="H61" s="749">
        <v>56</v>
      </c>
      <c r="I61" s="870">
        <f t="shared" si="63"/>
        <v>1</v>
      </c>
      <c r="J61" s="752">
        <f t="shared" si="64"/>
        <v>111</v>
      </c>
      <c r="K61" s="753">
        <f t="shared" si="65"/>
        <v>1.9821428571428572</v>
      </c>
      <c r="L61" s="149">
        <v>18</v>
      </c>
      <c r="M61" s="785">
        <v>21</v>
      </c>
      <c r="N61" s="753">
        <f t="shared" si="66"/>
        <v>9.0289792387543248E-3</v>
      </c>
      <c r="O61" s="753">
        <v>3.1142253364475586E-3</v>
      </c>
      <c r="P61" s="752">
        <f t="shared" si="67"/>
        <v>105</v>
      </c>
      <c r="Q61" s="753">
        <f t="shared" si="68"/>
        <v>1.875</v>
      </c>
      <c r="R61" s="154">
        <v>18</v>
      </c>
      <c r="S61" s="775">
        <v>21</v>
      </c>
      <c r="T61" s="753">
        <f t="shared" si="69"/>
        <v>1.2859424920127796E-2</v>
      </c>
      <c r="U61" s="753">
        <v>4.3100130839682903E-3</v>
      </c>
      <c r="V61" s="50">
        <v>417024</v>
      </c>
      <c r="W61" s="50">
        <v>360072.39285714284</v>
      </c>
      <c r="X61" s="767">
        <f t="shared" si="70"/>
        <v>56951.607142857159</v>
      </c>
      <c r="Y61" s="757">
        <f t="shared" si="71"/>
        <v>0.1581671027066284</v>
      </c>
    </row>
    <row r="62" spans="2:25" ht="15.75" x14ac:dyDescent="0.25">
      <c r="B62" s="736">
        <v>48</v>
      </c>
      <c r="C62" s="555"/>
      <c r="D62" s="68"/>
      <c r="E62" s="94"/>
      <c r="F62" s="750"/>
      <c r="G62" s="748"/>
      <c r="H62" s="749"/>
      <c r="I62" s="750"/>
      <c r="J62" s="752"/>
      <c r="K62" s="778"/>
      <c r="L62" s="150"/>
      <c r="M62" s="784"/>
      <c r="N62" s="753"/>
      <c r="O62" s="753"/>
      <c r="P62" s="752"/>
      <c r="Q62" s="753"/>
      <c r="R62" s="154"/>
      <c r="S62" s="775"/>
      <c r="T62" s="733"/>
      <c r="U62" s="733"/>
      <c r="V62" s="788"/>
      <c r="W62" s="788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4" si="72">(E63/D63)</f>
        <v>0.80514705882352944</v>
      </c>
      <c r="G63" s="737">
        <v>643</v>
      </c>
      <c r="H63" s="738">
        <v>569</v>
      </c>
      <c r="I63" s="739">
        <f t="shared" ref="I63:I67" si="73">(H63/G63)</f>
        <v>0.88491446345256608</v>
      </c>
      <c r="J63" s="742">
        <f t="shared" ref="J63:J67" si="74">(D63-G63)</f>
        <v>173</v>
      </c>
      <c r="K63" s="743">
        <f t="shared" ref="K63:K67" si="75">(J63/G63)</f>
        <v>0.26905132192846032</v>
      </c>
      <c r="L63" s="148"/>
      <c r="M63" s="787"/>
      <c r="N63" s="743">
        <f t="shared" ref="N63:N67" si="76">(D63/D$15)</f>
        <v>4.4117647058823532E-2</v>
      </c>
      <c r="O63" s="743">
        <v>3.5757980202424648E-2</v>
      </c>
      <c r="P63" s="742">
        <f t="shared" ref="P63:P67" si="77">(E63-H63)</f>
        <v>88</v>
      </c>
      <c r="Q63" s="743">
        <f t="shared" ref="Q63:Q67" si="78">(P63/H63)</f>
        <v>0.15465729349736379</v>
      </c>
      <c r="R63" s="153"/>
      <c r="S63" s="1"/>
      <c r="T63" s="743">
        <f t="shared" ref="T63:T67" si="79">(E63/E$15)</f>
        <v>5.2476038338658146E-2</v>
      </c>
      <c r="U63" s="743">
        <f>(H63/H$15)</f>
        <v>4.3792811513892096E-2</v>
      </c>
      <c r="V63" s="39">
        <v>233030.21613394216</v>
      </c>
      <c r="W63" s="39">
        <v>210375.81546572936</v>
      </c>
      <c r="X63" s="746">
        <f t="shared" ref="X63:X67" si="80">(V63-W63)</f>
        <v>22654.400668212795</v>
      </c>
      <c r="Y63" s="747">
        <f t="shared" ref="Y63:Y67" si="81">(X63/W63)</f>
        <v>0.10768538492915904</v>
      </c>
    </row>
    <row r="64" spans="2:25" s="297" customFormat="1" ht="15.75" x14ac:dyDescent="0.25">
      <c r="B64" s="312">
        <v>50</v>
      </c>
      <c r="C64" s="555" t="s">
        <v>439</v>
      </c>
      <c r="D64" s="68">
        <v>69</v>
      </c>
      <c r="E64" s="94">
        <v>69</v>
      </c>
      <c r="F64" s="870">
        <f t="shared" si="72"/>
        <v>1</v>
      </c>
      <c r="G64" s="748">
        <v>58</v>
      </c>
      <c r="H64" s="749">
        <v>58</v>
      </c>
      <c r="I64" s="870">
        <f t="shared" si="73"/>
        <v>1</v>
      </c>
      <c r="J64" s="752">
        <f t="shared" si="74"/>
        <v>11</v>
      </c>
      <c r="K64" s="753">
        <f t="shared" si="75"/>
        <v>0.18965517241379309</v>
      </c>
      <c r="L64" s="149">
        <v>21</v>
      </c>
      <c r="M64" s="775">
        <v>20</v>
      </c>
      <c r="N64" s="753">
        <f t="shared" si="76"/>
        <v>3.7305363321799307E-3</v>
      </c>
      <c r="O64" s="753">
        <v>3.2254476698921142E-3</v>
      </c>
      <c r="P64" s="752">
        <f t="shared" si="77"/>
        <v>11</v>
      </c>
      <c r="Q64" s="753">
        <f t="shared" si="78"/>
        <v>0.18965517241379309</v>
      </c>
      <c r="R64" s="154">
        <v>21</v>
      </c>
      <c r="S64" s="775">
        <v>20</v>
      </c>
      <c r="T64" s="753">
        <f t="shared" si="79"/>
        <v>5.5111821086261982E-3</v>
      </c>
      <c r="U64" s="753">
        <v>4.4639421226814443E-3</v>
      </c>
      <c r="V64" s="50">
        <v>225232.26086956522</v>
      </c>
      <c r="W64" s="50">
        <v>224107.74137931035</v>
      </c>
      <c r="X64" s="767">
        <f t="shared" si="80"/>
        <v>1124.5194902548683</v>
      </c>
      <c r="Y64" s="757">
        <f t="shared" si="81"/>
        <v>5.0177628105741289E-3</v>
      </c>
    </row>
    <row r="65" spans="2:25" s="297" customFormat="1" ht="15.75" x14ac:dyDescent="0.25">
      <c r="B65" s="312">
        <v>51</v>
      </c>
      <c r="C65" s="555" t="s">
        <v>440</v>
      </c>
      <c r="D65" s="68">
        <v>62</v>
      </c>
      <c r="E65" s="94">
        <v>62</v>
      </c>
      <c r="F65" s="870">
        <f t="shared" ref="F65:F67" si="82">(E65/D65)</f>
        <v>1</v>
      </c>
      <c r="G65" s="748">
        <v>20</v>
      </c>
      <c r="H65" s="749">
        <v>20</v>
      </c>
      <c r="I65" s="870">
        <f t="shared" si="73"/>
        <v>1</v>
      </c>
      <c r="J65" s="752">
        <f t="shared" si="74"/>
        <v>42</v>
      </c>
      <c r="K65" s="753">
        <f t="shared" si="75"/>
        <v>2.1</v>
      </c>
      <c r="L65" s="149">
        <v>22</v>
      </c>
      <c r="M65" s="775">
        <v>23</v>
      </c>
      <c r="N65" s="753">
        <f t="shared" si="76"/>
        <v>3.3520761245674742E-3</v>
      </c>
      <c r="O65" s="753">
        <v>1.1122233344455566E-3</v>
      </c>
      <c r="P65" s="752">
        <f t="shared" si="77"/>
        <v>42</v>
      </c>
      <c r="Q65" s="753">
        <f t="shared" si="78"/>
        <v>2.1</v>
      </c>
      <c r="R65" s="154">
        <v>22</v>
      </c>
      <c r="S65" s="775">
        <v>23</v>
      </c>
      <c r="T65" s="753">
        <f t="shared" si="79"/>
        <v>4.9520766773162939E-3</v>
      </c>
      <c r="U65" s="753">
        <v>1.5392903871315324E-3</v>
      </c>
      <c r="V65" s="50">
        <v>146386.37096774194</v>
      </c>
      <c r="W65" s="50">
        <v>186997.7</v>
      </c>
      <c r="X65" s="767">
        <f t="shared" si="80"/>
        <v>-40611.329032258072</v>
      </c>
      <c r="Y65" s="757">
        <f t="shared" si="81"/>
        <v>-0.21717555366861768</v>
      </c>
    </row>
    <row r="66" spans="2:25" s="297" customFormat="1" ht="15.75" x14ac:dyDescent="0.25">
      <c r="B66" s="312">
        <v>52</v>
      </c>
      <c r="C66" s="555" t="s">
        <v>441</v>
      </c>
      <c r="D66" s="68">
        <v>223</v>
      </c>
      <c r="E66" s="94">
        <v>223</v>
      </c>
      <c r="F66" s="870">
        <f t="shared" si="82"/>
        <v>1</v>
      </c>
      <c r="G66" s="748">
        <v>300</v>
      </c>
      <c r="H66" s="749">
        <v>242</v>
      </c>
      <c r="I66" s="870">
        <f t="shared" si="73"/>
        <v>0.80666666666666664</v>
      </c>
      <c r="J66" s="752">
        <f t="shared" si="74"/>
        <v>-77</v>
      </c>
      <c r="K66" s="753">
        <f t="shared" si="75"/>
        <v>-0.25666666666666665</v>
      </c>
      <c r="L66" s="149">
        <v>17</v>
      </c>
      <c r="M66" s="775">
        <v>14</v>
      </c>
      <c r="N66" s="753">
        <f t="shared" si="76"/>
        <v>1.205666089965398E-2</v>
      </c>
      <c r="O66" s="753">
        <v>1.6683350016683349E-2</v>
      </c>
      <c r="P66" s="752">
        <f t="shared" si="77"/>
        <v>-19</v>
      </c>
      <c r="Q66" s="753">
        <f t="shared" si="78"/>
        <v>-7.8512396694214878E-2</v>
      </c>
      <c r="R66" s="154">
        <v>16</v>
      </c>
      <c r="S66" s="775">
        <v>15</v>
      </c>
      <c r="T66" s="753">
        <f t="shared" si="79"/>
        <v>1.7811501597444091E-2</v>
      </c>
      <c r="U66" s="753">
        <v>1.862541368429154E-2</v>
      </c>
      <c r="V66" s="50">
        <v>176072.73991031389</v>
      </c>
      <c r="W66" s="50">
        <v>179285.88429752065</v>
      </c>
      <c r="X66" s="767">
        <f t="shared" si="80"/>
        <v>-3213.1443872067612</v>
      </c>
      <c r="Y66" s="757">
        <f t="shared" si="81"/>
        <v>-1.7921903889960598E-2</v>
      </c>
    </row>
    <row r="67" spans="2:25" s="297" customFormat="1" ht="15.75" x14ac:dyDescent="0.25">
      <c r="B67" s="312">
        <v>53</v>
      </c>
      <c r="C67" s="555" t="s">
        <v>442</v>
      </c>
      <c r="D67" s="68">
        <v>462</v>
      </c>
      <c r="E67" s="94">
        <v>303</v>
      </c>
      <c r="F67" s="870">
        <f t="shared" si="82"/>
        <v>0.6558441558441559</v>
      </c>
      <c r="G67" s="748">
        <v>265</v>
      </c>
      <c r="H67" s="749">
        <v>249</v>
      </c>
      <c r="I67" s="870">
        <f t="shared" si="73"/>
        <v>0.93962264150943398</v>
      </c>
      <c r="J67" s="752">
        <f t="shared" si="74"/>
        <v>197</v>
      </c>
      <c r="K67" s="753">
        <f t="shared" si="75"/>
        <v>0.74339622641509429</v>
      </c>
      <c r="L67" s="149">
        <v>11</v>
      </c>
      <c r="M67" s="775">
        <v>16</v>
      </c>
      <c r="N67" s="753">
        <f t="shared" si="76"/>
        <v>2.4978373702422146E-2</v>
      </c>
      <c r="O67" s="753">
        <v>1.4736959181403626E-2</v>
      </c>
      <c r="P67" s="752">
        <f t="shared" si="77"/>
        <v>54</v>
      </c>
      <c r="Q67" s="753">
        <f t="shared" si="78"/>
        <v>0.21686746987951808</v>
      </c>
      <c r="R67" s="154">
        <v>14</v>
      </c>
      <c r="S67" s="775">
        <v>13</v>
      </c>
      <c r="T67" s="753">
        <f t="shared" si="79"/>
        <v>2.4201277955271567E-2</v>
      </c>
      <c r="U67" s="753">
        <v>1.9164165319787579E-2</v>
      </c>
      <c r="V67" s="50">
        <v>294454.29042904289</v>
      </c>
      <c r="W67" s="50">
        <v>239270.89156626505</v>
      </c>
      <c r="X67" s="767">
        <f t="shared" si="80"/>
        <v>55183.398862777831</v>
      </c>
      <c r="Y67" s="757">
        <f t="shared" si="81"/>
        <v>0.23063147590393387</v>
      </c>
    </row>
    <row r="68" spans="2:25" ht="16.5" thickBot="1" x14ac:dyDescent="0.3">
      <c r="B68" s="310"/>
      <c r="C68" s="789"/>
      <c r="D68" s="790"/>
      <c r="E68" s="791"/>
      <c r="F68" s="739"/>
      <c r="G68" s="790"/>
      <c r="H68" s="791"/>
      <c r="I68" s="792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69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739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739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99D4-A756-4ADC-AF12-B019C87D87B0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3" width="12.85546875" bestFit="1" customWidth="1"/>
    <col min="24" max="25" width="11.7109375" customWidth="1"/>
  </cols>
  <sheetData>
    <row r="2" spans="2:25" ht="18" x14ac:dyDescent="0.25">
      <c r="B2" s="310"/>
      <c r="C2" s="721" t="s">
        <v>445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2019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2019</v>
      </c>
      <c r="N11" s="1215">
        <v>2021</v>
      </c>
      <c r="O11" s="1215">
        <v>2019</v>
      </c>
      <c r="P11" s="1221" t="s">
        <v>416</v>
      </c>
      <c r="Q11" s="1218" t="s">
        <v>417</v>
      </c>
      <c r="R11" s="1215">
        <v>2020</v>
      </c>
      <c r="S11" s="1215">
        <v>2019</v>
      </c>
      <c r="T11" s="1215">
        <v>2021</v>
      </c>
      <c r="U11" s="1215">
        <v>2019</v>
      </c>
      <c r="V11" s="1215">
        <v>2021</v>
      </c>
      <c r="W11" s="1215">
        <v>2019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0"/>
      <c r="P14" s="734"/>
      <c r="Q14" s="733"/>
      <c r="R14" s="733"/>
      <c r="S14" s="733"/>
      <c r="T14" s="733"/>
      <c r="U14" s="527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231">
        <v>18491</v>
      </c>
      <c r="H15" s="486">
        <v>12053</v>
      </c>
      <c r="I15" s="741">
        <v>0.65183062030176842</v>
      </c>
      <c r="J15" s="742">
        <f>(D15-G15)</f>
        <v>5</v>
      </c>
      <c r="K15" s="743">
        <f>(J15/G15)</f>
        <v>2.7040181710021093E-4</v>
      </c>
      <c r="L15" s="732"/>
      <c r="M15" s="732"/>
      <c r="N15" s="743">
        <f>(D15/D$15)</f>
        <v>1</v>
      </c>
      <c r="O15" s="744">
        <v>1</v>
      </c>
      <c r="P15" s="742">
        <f>(E15-H15)</f>
        <v>467</v>
      </c>
      <c r="Q15" s="743">
        <f>(P15/H15)</f>
        <v>3.8745540529328798E-2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745">
        <v>226806.3588318261</v>
      </c>
      <c r="X15" s="746">
        <f>(V15-W15)</f>
        <v>28870.187653796893</v>
      </c>
      <c r="Y15" s="747">
        <f>(X15/W15)</f>
        <v>0.12729002750405138</v>
      </c>
    </row>
    <row r="16" spans="2:25" ht="15.75" x14ac:dyDescent="0.25">
      <c r="B16" s="736">
        <v>2</v>
      </c>
      <c r="C16" s="548"/>
      <c r="D16" s="549"/>
      <c r="E16" s="867"/>
      <c r="F16" s="750"/>
      <c r="G16" s="231"/>
      <c r="H16" s="9"/>
      <c r="I16" s="751"/>
      <c r="J16" s="752"/>
      <c r="K16" s="753"/>
      <c r="L16" s="733"/>
      <c r="M16" s="733"/>
      <c r="N16" s="753"/>
      <c r="O16" s="754"/>
      <c r="P16" s="752"/>
      <c r="Q16" s="753"/>
      <c r="R16" s="753"/>
      <c r="S16" s="753"/>
      <c r="T16" s="753"/>
      <c r="U16" s="755"/>
      <c r="V16" s="50"/>
      <c r="W16" s="756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868"/>
      <c r="H17" s="9"/>
      <c r="I17" s="759"/>
      <c r="J17" s="514"/>
      <c r="K17" s="513"/>
      <c r="L17" s="513"/>
      <c r="M17" s="513"/>
      <c r="N17" s="513"/>
      <c r="O17" s="759"/>
      <c r="P17" s="514"/>
      <c r="Q17" s="513"/>
      <c r="R17" s="513"/>
      <c r="S17" s="513"/>
      <c r="T17" s="513"/>
      <c r="U17" s="513"/>
      <c r="V17" s="50"/>
      <c r="W17" s="513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231">
        <v>17319</v>
      </c>
      <c r="H18" s="9">
        <v>11368</v>
      </c>
      <c r="I18" s="741">
        <v>0.65638893700560075</v>
      </c>
      <c r="J18" s="742">
        <f t="shared" ref="J18:J24" si="0">(D18-G18)</f>
        <v>-1436</v>
      </c>
      <c r="K18" s="743">
        <f t="shared" ref="K18:K24" si="1">(J18/G18)</f>
        <v>-8.2914717939834862E-2</v>
      </c>
      <c r="L18" s="732"/>
      <c r="M18" s="732"/>
      <c r="N18" s="743">
        <f t="shared" ref="N18:N24" si="2">(D18/D$15)</f>
        <v>0.85872621107266434</v>
      </c>
      <c r="O18" s="744">
        <v>0.93661781407171052</v>
      </c>
      <c r="P18" s="742">
        <f t="shared" ref="P18:P24" si="3">(E18-H18)</f>
        <v>78</v>
      </c>
      <c r="Q18" s="743">
        <f t="shared" ref="Q18:Q24" si="4">(P18/H18)</f>
        <v>6.8613652357494724E-3</v>
      </c>
      <c r="R18" s="743"/>
      <c r="S18" s="743"/>
      <c r="T18" s="743">
        <f t="shared" ref="T18:T24" si="5">(E18/E$15)</f>
        <v>0.91421725239616614</v>
      </c>
      <c r="U18" s="743">
        <v>0.94316767609723717</v>
      </c>
      <c r="V18" s="39">
        <v>251360.53057836799</v>
      </c>
      <c r="W18" s="763">
        <v>225422.59385995776</v>
      </c>
      <c r="X18" s="746">
        <f t="shared" ref="X18:X24" si="6">(V18-W18)</f>
        <v>25937.93671841023</v>
      </c>
      <c r="Y18" s="747">
        <f t="shared" ref="Y18:Y24" si="7">(X18/W18)</f>
        <v>0.11506360686508645</v>
      </c>
    </row>
    <row r="19" spans="2:25" ht="15.75" x14ac:dyDescent="0.25">
      <c r="B19" s="736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868">
        <v>9861</v>
      </c>
      <c r="H19" s="12">
        <v>5357</v>
      </c>
      <c r="I19" s="765">
        <v>0.54325119156272184</v>
      </c>
      <c r="J19" s="752">
        <f t="shared" si="0"/>
        <v>-2814</v>
      </c>
      <c r="K19" s="753">
        <f t="shared" si="1"/>
        <v>-0.28536659567995132</v>
      </c>
      <c r="L19" s="733"/>
      <c r="M19" s="733"/>
      <c r="N19" s="753">
        <f t="shared" si="2"/>
        <v>0.38100129757785467</v>
      </c>
      <c r="O19" s="754">
        <v>0.53328646368503596</v>
      </c>
      <c r="P19" s="752">
        <f t="shared" si="3"/>
        <v>-815</v>
      </c>
      <c r="Q19" s="753">
        <f t="shared" si="4"/>
        <v>-0.15213739033040882</v>
      </c>
      <c r="R19" s="753"/>
      <c r="S19" s="753"/>
      <c r="T19" s="753">
        <f t="shared" si="5"/>
        <v>0.36277955271565493</v>
      </c>
      <c r="U19" s="753">
        <v>0.44445366298846761</v>
      </c>
      <c r="V19" s="50">
        <v>221245.12263320124</v>
      </c>
      <c r="W19" s="766">
        <v>216110.65223072615</v>
      </c>
      <c r="X19" s="767">
        <f t="shared" si="6"/>
        <v>5134.4704024750972</v>
      </c>
      <c r="Y19" s="757">
        <f t="shared" si="7"/>
        <v>2.3758525317823687E-2</v>
      </c>
    </row>
    <row r="20" spans="2:25" ht="15.75" x14ac:dyDescent="0.25">
      <c r="B20" s="736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868">
        <v>6880</v>
      </c>
      <c r="H20" s="12">
        <v>5515</v>
      </c>
      <c r="I20" s="765">
        <v>0.80159883720930236</v>
      </c>
      <c r="J20" s="752">
        <f t="shared" si="0"/>
        <v>1365</v>
      </c>
      <c r="K20" s="753">
        <f t="shared" si="1"/>
        <v>0.19840116279069767</v>
      </c>
      <c r="L20" s="733"/>
      <c r="M20" s="733"/>
      <c r="N20" s="753">
        <f t="shared" si="2"/>
        <v>0.44577205882352944</v>
      </c>
      <c r="O20" s="754">
        <v>0.37207290032989021</v>
      </c>
      <c r="P20" s="752">
        <f t="shared" si="3"/>
        <v>800</v>
      </c>
      <c r="Q20" s="753">
        <f t="shared" si="4"/>
        <v>0.14505893019038985</v>
      </c>
      <c r="R20" s="753"/>
      <c r="S20" s="753"/>
      <c r="T20" s="753">
        <f t="shared" si="5"/>
        <v>0.50439297124600635</v>
      </c>
      <c r="U20" s="753">
        <v>0.45756243258939683</v>
      </c>
      <c r="V20" s="50">
        <v>275416.63103721297</v>
      </c>
      <c r="W20" s="766">
        <v>237152.89700815958</v>
      </c>
      <c r="X20" s="767">
        <f t="shared" si="6"/>
        <v>38263.73402905339</v>
      </c>
      <c r="Y20" s="757">
        <f t="shared" si="7"/>
        <v>0.16134626442171135</v>
      </c>
    </row>
    <row r="21" spans="2:25" ht="15.75" x14ac:dyDescent="0.25">
      <c r="B21" s="736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231">
        <v>578</v>
      </c>
      <c r="H21" s="12">
        <v>496</v>
      </c>
      <c r="I21" s="765">
        <v>0.8581314878892734</v>
      </c>
      <c r="J21" s="752">
        <f t="shared" si="0"/>
        <v>13</v>
      </c>
      <c r="K21" s="753">
        <f t="shared" si="1"/>
        <v>2.2491349480968859E-2</v>
      </c>
      <c r="L21" s="733"/>
      <c r="M21" s="733"/>
      <c r="N21" s="753">
        <f t="shared" si="2"/>
        <v>3.1952854671280277E-2</v>
      </c>
      <c r="O21" s="754">
        <v>3.1258450056784383E-2</v>
      </c>
      <c r="P21" s="752">
        <f t="shared" si="3"/>
        <v>93</v>
      </c>
      <c r="Q21" s="753">
        <f t="shared" si="4"/>
        <v>0.1875</v>
      </c>
      <c r="R21" s="753"/>
      <c r="S21" s="753"/>
      <c r="T21" s="753">
        <f t="shared" si="5"/>
        <v>4.7044728434504794E-2</v>
      </c>
      <c r="U21" s="753">
        <v>4.1151580519372767E-2</v>
      </c>
      <c r="V21" s="50">
        <v>225672.76910016977</v>
      </c>
      <c r="W21" s="766">
        <v>195566.64516129033</v>
      </c>
      <c r="X21" s="767">
        <f t="shared" si="6"/>
        <v>30106.123938879435</v>
      </c>
      <c r="Y21" s="757">
        <f t="shared" si="7"/>
        <v>0.15394304030756323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231">
        <v>1172</v>
      </c>
      <c r="H22" s="9">
        <v>685</v>
      </c>
      <c r="I22" s="741">
        <v>0.58447098976109213</v>
      </c>
      <c r="J22" s="742">
        <f t="shared" si="0"/>
        <v>1441</v>
      </c>
      <c r="K22" s="743">
        <f t="shared" si="1"/>
        <v>1.2295221843003412</v>
      </c>
      <c r="L22" s="732"/>
      <c r="M22" s="732"/>
      <c r="N22" s="743">
        <f t="shared" si="2"/>
        <v>0.14127378892733564</v>
      </c>
      <c r="O22" s="744">
        <v>6.3382185928289439E-2</v>
      </c>
      <c r="P22" s="742">
        <f t="shared" si="3"/>
        <v>389</v>
      </c>
      <c r="Q22" s="743">
        <f t="shared" si="4"/>
        <v>0.56788321167883216</v>
      </c>
      <c r="R22" s="743"/>
      <c r="S22" s="743"/>
      <c r="T22" s="743">
        <f t="shared" si="5"/>
        <v>8.5782747603833864E-2</v>
      </c>
      <c r="U22" s="743">
        <v>5.6832323902762799E-2</v>
      </c>
      <c r="V22" s="39">
        <v>301673.86312849162</v>
      </c>
      <c r="W22" s="745">
        <v>249770.79708029196</v>
      </c>
      <c r="X22" s="746">
        <f t="shared" si="6"/>
        <v>51903.06604819966</v>
      </c>
      <c r="Y22" s="747">
        <f t="shared" si="7"/>
        <v>0.20780278020858767</v>
      </c>
    </row>
    <row r="23" spans="2:25" ht="15.75" x14ac:dyDescent="0.25">
      <c r="B23" s="736">
        <v>9</v>
      </c>
      <c r="C23" s="768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868">
        <v>510</v>
      </c>
      <c r="H23" s="12">
        <v>130</v>
      </c>
      <c r="I23" s="765">
        <v>0.25490196078431371</v>
      </c>
      <c r="J23" s="752">
        <f t="shared" si="0"/>
        <v>1047</v>
      </c>
      <c r="K23" s="753">
        <f t="shared" si="1"/>
        <v>2.052941176470588</v>
      </c>
      <c r="L23" s="733"/>
      <c r="M23" s="733"/>
      <c r="N23" s="753">
        <f t="shared" si="2"/>
        <v>8.4180363321799304E-2</v>
      </c>
      <c r="O23" s="754">
        <v>2.7580985344221515E-2</v>
      </c>
      <c r="P23" s="752">
        <f t="shared" si="3"/>
        <v>61</v>
      </c>
      <c r="Q23" s="753">
        <f t="shared" si="4"/>
        <v>0.46923076923076923</v>
      </c>
      <c r="R23" s="753"/>
      <c r="S23" s="753"/>
      <c r="T23" s="753">
        <f t="shared" si="5"/>
        <v>1.52555910543131E-2</v>
      </c>
      <c r="U23" s="753">
        <v>1.078569650709367E-2</v>
      </c>
      <c r="V23" s="50">
        <v>137317.27748691099</v>
      </c>
      <c r="W23" s="766">
        <v>167415.38461538462</v>
      </c>
      <c r="X23" s="767">
        <f t="shared" si="6"/>
        <v>-30098.107128473639</v>
      </c>
      <c r="Y23" s="757">
        <f t="shared" si="7"/>
        <v>-0.17978101115151501</v>
      </c>
    </row>
    <row r="24" spans="2:25" ht="15.75" x14ac:dyDescent="0.25">
      <c r="B24" s="736">
        <v>10</v>
      </c>
      <c r="C24" s="768" t="s">
        <v>233</v>
      </c>
      <c r="D24" s="290">
        <v>1056</v>
      </c>
      <c r="E24" s="304">
        <v>883</v>
      </c>
      <c r="F24" s="870">
        <f t="shared" si="9"/>
        <v>0.83617424242424243</v>
      </c>
      <c r="G24" s="231">
        <v>662</v>
      </c>
      <c r="H24" s="12">
        <v>555</v>
      </c>
      <c r="I24" s="765">
        <v>0.83836858006042292</v>
      </c>
      <c r="J24" s="752">
        <f t="shared" si="0"/>
        <v>394</v>
      </c>
      <c r="K24" s="753">
        <f t="shared" si="1"/>
        <v>0.595166163141994</v>
      </c>
      <c r="L24" s="733"/>
      <c r="M24" s="733"/>
      <c r="N24" s="753">
        <f t="shared" si="2"/>
        <v>5.7093425605536333E-2</v>
      </c>
      <c r="O24" s="754">
        <v>3.5801200584067924E-2</v>
      </c>
      <c r="P24" s="752">
        <f t="shared" si="3"/>
        <v>328</v>
      </c>
      <c r="Q24" s="753">
        <f t="shared" si="4"/>
        <v>0.59099099099099095</v>
      </c>
      <c r="R24" s="753"/>
      <c r="S24" s="753"/>
      <c r="T24" s="753">
        <f t="shared" si="5"/>
        <v>7.052715654952077E-2</v>
      </c>
      <c r="U24" s="753">
        <v>4.6046627395669129E-2</v>
      </c>
      <c r="V24" s="50">
        <v>337225.51415628538</v>
      </c>
      <c r="W24" s="766">
        <v>269061.25405405404</v>
      </c>
      <c r="X24" s="767">
        <f t="shared" si="6"/>
        <v>68164.260102231347</v>
      </c>
      <c r="Y24" s="757">
        <f t="shared" si="7"/>
        <v>0.25334104808913599</v>
      </c>
    </row>
    <row r="25" spans="2:25" ht="15.75" x14ac:dyDescent="0.25">
      <c r="B25" s="736">
        <v>11</v>
      </c>
      <c r="C25" s="551"/>
      <c r="D25" s="422"/>
      <c r="E25" s="302"/>
      <c r="F25" s="758"/>
      <c r="G25" s="868"/>
      <c r="H25" s="9"/>
      <c r="I25" s="769"/>
      <c r="J25" s="752"/>
      <c r="K25" s="753"/>
      <c r="L25" s="733"/>
      <c r="M25" s="733"/>
      <c r="N25" s="753"/>
      <c r="O25" s="754"/>
      <c r="P25" s="752"/>
      <c r="Q25" s="753"/>
      <c r="R25" s="753"/>
      <c r="S25" s="753"/>
      <c r="T25" s="753"/>
      <c r="U25" s="755"/>
      <c r="V25" s="50"/>
      <c r="W25" s="766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231">
        <v>18294</v>
      </c>
      <c r="H26" s="9">
        <v>11877</v>
      </c>
      <c r="I26" s="741">
        <v>0.64922925549360444</v>
      </c>
      <c r="J26" s="742">
        <f t="shared" ref="J26:J31" si="10">(D26-G26)</f>
        <v>-94</v>
      </c>
      <c r="K26" s="743">
        <f t="shared" ref="K26:K31" si="11">(J26/G26)</f>
        <v>-5.1382967093035964E-3</v>
      </c>
      <c r="L26" s="732"/>
      <c r="M26" s="732"/>
      <c r="N26" s="743">
        <f t="shared" ref="N26:N31" si="12">(D26/D$15)</f>
        <v>0.98399653979238755</v>
      </c>
      <c r="O26" s="744">
        <v>0.98934616840625167</v>
      </c>
      <c r="P26" s="742">
        <f t="shared" ref="P26:P31" si="13">(E26-H26)</f>
        <v>355</v>
      </c>
      <c r="Q26" s="743">
        <f t="shared" ref="Q26:Q31" si="14">(P26/H26)</f>
        <v>2.988970278689905E-2</v>
      </c>
      <c r="R26" s="743"/>
      <c r="S26" s="743"/>
      <c r="T26" s="743">
        <f t="shared" ref="T26:T31" si="15">(E26/E$15)</f>
        <v>0.97699680511182108</v>
      </c>
      <c r="U26" s="743">
        <v>0.98539782626731931</v>
      </c>
      <c r="V26" s="39">
        <v>252148.27730542838</v>
      </c>
      <c r="W26" s="745">
        <v>225455.64763829249</v>
      </c>
      <c r="X26" s="746">
        <f t="shared" ref="X26:X31" si="16">(V26-W26)</f>
        <v>26692.629667135887</v>
      </c>
      <c r="Y26" s="747">
        <f t="shared" ref="Y26:Y31" si="17">(X26/W26)</f>
        <v>0.11839414956665863</v>
      </c>
    </row>
    <row r="27" spans="2:25" ht="15.75" x14ac:dyDescent="0.25">
      <c r="B27" s="736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868">
        <v>18170</v>
      </c>
      <c r="H27" s="12">
        <v>11755</v>
      </c>
      <c r="I27" s="765">
        <v>0.64694551458447991</v>
      </c>
      <c r="J27" s="752">
        <f t="shared" si="10"/>
        <v>-206</v>
      </c>
      <c r="K27" s="753">
        <f t="shared" si="11"/>
        <v>-1.1337369290038524E-2</v>
      </c>
      <c r="L27" s="733"/>
      <c r="M27" s="733"/>
      <c r="N27" s="753">
        <f t="shared" si="12"/>
        <v>0.9712370242214533</v>
      </c>
      <c r="O27" s="754">
        <v>0.98264020334216651</v>
      </c>
      <c r="P27" s="752">
        <f t="shared" si="13"/>
        <v>247</v>
      </c>
      <c r="Q27" s="753">
        <f t="shared" si="14"/>
        <v>2.1012335176520628E-2</v>
      </c>
      <c r="R27" s="753"/>
      <c r="S27" s="753"/>
      <c r="T27" s="753">
        <f t="shared" si="15"/>
        <v>0.95862619808306704</v>
      </c>
      <c r="U27" s="753">
        <v>0.97527586492989293</v>
      </c>
      <c r="V27" s="50">
        <v>250091.30461589736</v>
      </c>
      <c r="W27" s="766">
        <v>224617.08294342834</v>
      </c>
      <c r="X27" s="767">
        <f t="shared" si="16"/>
        <v>25474.221672469022</v>
      </c>
      <c r="Y27" s="757">
        <f t="shared" si="17"/>
        <v>0.11341177322156265</v>
      </c>
    </row>
    <row r="28" spans="2:25" ht="15.75" x14ac:dyDescent="0.25">
      <c r="B28" s="736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868">
        <v>12944</v>
      </c>
      <c r="H28" s="12">
        <v>7788</v>
      </c>
      <c r="I28" s="765">
        <v>0.60166872682323858</v>
      </c>
      <c r="J28" s="752">
        <f t="shared" si="10"/>
        <v>-861</v>
      </c>
      <c r="K28" s="753">
        <f t="shared" si="11"/>
        <v>-6.6517305315203959E-2</v>
      </c>
      <c r="L28" s="733"/>
      <c r="M28" s="733"/>
      <c r="N28" s="753">
        <f t="shared" si="12"/>
        <v>0.653276384083045</v>
      </c>
      <c r="O28" s="754">
        <v>0.70001622410902598</v>
      </c>
      <c r="P28" s="752">
        <f t="shared" si="13"/>
        <v>-496</v>
      </c>
      <c r="Q28" s="753">
        <f t="shared" si="14"/>
        <v>-6.3687724704673862E-2</v>
      </c>
      <c r="R28" s="753"/>
      <c r="S28" s="753"/>
      <c r="T28" s="753">
        <f t="shared" si="15"/>
        <v>0.58242811501597447</v>
      </c>
      <c r="U28" s="753">
        <v>0.6461461876711192</v>
      </c>
      <c r="V28" s="50">
        <v>225363.85394953375</v>
      </c>
      <c r="W28" s="766">
        <v>215095.08724645735</v>
      </c>
      <c r="X28" s="767">
        <f t="shared" si="16"/>
        <v>10268.766703076399</v>
      </c>
      <c r="Y28" s="757">
        <f t="shared" si="17"/>
        <v>4.7740591542708641E-2</v>
      </c>
    </row>
    <row r="29" spans="2:25" ht="15.75" x14ac:dyDescent="0.25">
      <c r="B29" s="736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868">
        <v>5226</v>
      </c>
      <c r="H29" s="12">
        <v>3967</v>
      </c>
      <c r="I29" s="765">
        <v>0.75908916953693073</v>
      </c>
      <c r="J29" s="752">
        <f t="shared" si="10"/>
        <v>655</v>
      </c>
      <c r="K29" s="753">
        <f t="shared" si="11"/>
        <v>0.12533486414083428</v>
      </c>
      <c r="L29" s="733"/>
      <c r="M29" s="733"/>
      <c r="N29" s="753">
        <f t="shared" si="12"/>
        <v>0.3179606401384083</v>
      </c>
      <c r="O29" s="754">
        <v>0.28262397923314042</v>
      </c>
      <c r="P29" s="752">
        <f t="shared" si="13"/>
        <v>743</v>
      </c>
      <c r="Q29" s="753">
        <f t="shared" si="14"/>
        <v>0.18729518527854802</v>
      </c>
      <c r="R29" s="753"/>
      <c r="S29" s="753"/>
      <c r="T29" s="753">
        <f t="shared" si="15"/>
        <v>0.37619808306709263</v>
      </c>
      <c r="U29" s="753">
        <v>0.32912967725877373</v>
      </c>
      <c r="V29" s="50">
        <v>288374.22823779192</v>
      </c>
      <c r="W29" s="766">
        <v>239657.53170945798</v>
      </c>
      <c r="X29" s="767">
        <f t="shared" si="16"/>
        <v>48716.696528333938</v>
      </c>
      <c r="Y29" s="757">
        <f t="shared" si="17"/>
        <v>0.20327630089837628</v>
      </c>
    </row>
    <row r="30" spans="2:25" ht="15.75" x14ac:dyDescent="0.25">
      <c r="B30" s="736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868">
        <v>124</v>
      </c>
      <c r="H30" s="12">
        <v>122</v>
      </c>
      <c r="I30" s="765">
        <v>0.9838709677419355</v>
      </c>
      <c r="J30" s="752">
        <f t="shared" si="10"/>
        <v>112</v>
      </c>
      <c r="K30" s="753">
        <f t="shared" si="11"/>
        <v>0.90322580645161288</v>
      </c>
      <c r="L30" s="733"/>
      <c r="M30" s="733"/>
      <c r="N30" s="753">
        <f t="shared" si="12"/>
        <v>1.2759515570934256E-2</v>
      </c>
      <c r="O30" s="754">
        <v>6.7059650640852305E-3</v>
      </c>
      <c r="P30" s="752">
        <f t="shared" si="13"/>
        <v>108</v>
      </c>
      <c r="Q30" s="753">
        <f t="shared" si="14"/>
        <v>0.88524590163934425</v>
      </c>
      <c r="R30" s="753"/>
      <c r="S30" s="753"/>
      <c r="T30" s="753">
        <f t="shared" si="15"/>
        <v>1.8370607028753993E-2</v>
      </c>
      <c r="U30" s="753">
        <v>1.0121961337426367E-2</v>
      </c>
      <c r="V30" s="50">
        <v>359486.47826086957</v>
      </c>
      <c r="W30" s="766">
        <v>306253.41803278687</v>
      </c>
      <c r="X30" s="767">
        <f t="shared" si="16"/>
        <v>53233.060228082701</v>
      </c>
      <c r="Y30" s="757">
        <f t="shared" si="17"/>
        <v>0.17382029748443062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231">
        <v>197</v>
      </c>
      <c r="H31" s="9">
        <v>176</v>
      </c>
      <c r="I31" s="741">
        <v>0.89340101522842641</v>
      </c>
      <c r="J31" s="742">
        <f t="shared" si="10"/>
        <v>99</v>
      </c>
      <c r="K31" s="743">
        <f t="shared" si="11"/>
        <v>0.5025380710659898</v>
      </c>
      <c r="L31" s="732"/>
      <c r="M31" s="732"/>
      <c r="N31" s="743">
        <f t="shared" si="12"/>
        <v>1.6003460207612456E-2</v>
      </c>
      <c r="O31" s="744">
        <v>1.065383159374831E-2</v>
      </c>
      <c r="P31" s="742">
        <f t="shared" si="13"/>
        <v>112</v>
      </c>
      <c r="Q31" s="743">
        <f t="shared" si="14"/>
        <v>0.63636363636363635</v>
      </c>
      <c r="R31" s="743"/>
      <c r="S31" s="743"/>
      <c r="T31" s="743">
        <f t="shared" si="15"/>
        <v>2.3003194888178913E-2</v>
      </c>
      <c r="U31" s="743">
        <v>1.460217373268066E-2</v>
      </c>
      <c r="V31" s="39">
        <v>405529.97916666669</v>
      </c>
      <c r="W31" s="745">
        <v>317956.34090909088</v>
      </c>
      <c r="X31" s="746">
        <f t="shared" si="16"/>
        <v>87573.638257575803</v>
      </c>
      <c r="Y31" s="747">
        <f t="shared" si="17"/>
        <v>0.27542661362622295</v>
      </c>
    </row>
    <row r="32" spans="2:25" ht="15.75" x14ac:dyDescent="0.25">
      <c r="B32" s="736">
        <v>18</v>
      </c>
      <c r="C32" s="770"/>
      <c r="D32" s="549"/>
      <c r="E32" s="867"/>
      <c r="F32" s="750"/>
      <c r="G32" s="231"/>
      <c r="H32" s="9"/>
      <c r="I32" s="771"/>
      <c r="J32" s="734"/>
      <c r="K32" s="733"/>
      <c r="L32" s="733"/>
      <c r="M32" s="733"/>
      <c r="N32" s="753"/>
      <c r="O32" s="754"/>
      <c r="P32" s="734"/>
      <c r="Q32" s="733"/>
      <c r="R32" s="733"/>
      <c r="S32" s="733"/>
      <c r="T32" s="733"/>
      <c r="U32" s="527"/>
      <c r="V32" s="50"/>
      <c r="W32" s="766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231">
        <v>6628</v>
      </c>
      <c r="H33" s="60">
        <v>4561</v>
      </c>
      <c r="I33" s="741">
        <v>0.68814121907060954</v>
      </c>
      <c r="J33" s="742">
        <f t="shared" ref="J33:J39" si="19">(D33-G33)</f>
        <v>778</v>
      </c>
      <c r="K33" s="743">
        <f t="shared" ref="K33:K39" si="20">(J33/G33)</f>
        <v>0.11738080869040435</v>
      </c>
      <c r="L33" s="732"/>
      <c r="M33" s="732"/>
      <c r="N33" s="743">
        <f t="shared" ref="N33:N39" si="21">(D33/D$15)</f>
        <v>0.40041089965397925</v>
      </c>
      <c r="O33" s="744">
        <v>0.35844464874803961</v>
      </c>
      <c r="P33" s="742">
        <f t="shared" ref="P33:P39" si="22">(E33-H33)</f>
        <v>-164</v>
      </c>
      <c r="Q33" s="743">
        <f t="shared" ref="Q33:Q39" si="23">(P33/H33)</f>
        <v>-3.5957026967770228E-2</v>
      </c>
      <c r="R33" s="732"/>
      <c r="S33" s="732"/>
      <c r="T33" s="743">
        <f t="shared" ref="T33:T39" si="24">(E33/E$15)</f>
        <v>0.35119808306709266</v>
      </c>
      <c r="U33" s="743">
        <v>0.37841201360657095</v>
      </c>
      <c r="V33" s="39">
        <v>227193.65385490106</v>
      </c>
      <c r="W33" s="745">
        <v>209524.47007235256</v>
      </c>
      <c r="X33" s="746">
        <f t="shared" ref="X33:X39" si="25">(V33-W33)</f>
        <v>17669.183782548498</v>
      </c>
      <c r="Y33" s="747">
        <f t="shared" ref="Y33:Y39" si="26">(X33/W33)</f>
        <v>8.4329929465742179E-2</v>
      </c>
    </row>
    <row r="34" spans="2:25" ht="15.75" x14ac:dyDescent="0.25">
      <c r="B34" s="736">
        <v>20</v>
      </c>
      <c r="C34" s="555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868">
        <v>2650</v>
      </c>
      <c r="H34" s="94">
        <v>1746</v>
      </c>
      <c r="I34" s="765">
        <v>0.6588679245283019</v>
      </c>
      <c r="J34" s="752">
        <f t="shared" si="19"/>
        <v>-905</v>
      </c>
      <c r="K34" s="753">
        <f t="shared" si="20"/>
        <v>-0.34150943396226413</v>
      </c>
      <c r="L34" s="149">
        <v>4</v>
      </c>
      <c r="M34" s="775">
        <v>2</v>
      </c>
      <c r="N34" s="753">
        <f t="shared" si="21"/>
        <v>9.4344723183391002E-2</v>
      </c>
      <c r="O34" s="754">
        <v>0.14331296306311178</v>
      </c>
      <c r="P34" s="752">
        <f t="shared" si="22"/>
        <v>-341</v>
      </c>
      <c r="Q34" s="753">
        <f t="shared" si="23"/>
        <v>-0.19530355097365407</v>
      </c>
      <c r="R34" s="154">
        <v>3</v>
      </c>
      <c r="S34" s="775">
        <v>2</v>
      </c>
      <c r="T34" s="753">
        <f t="shared" si="24"/>
        <v>0.11222044728434505</v>
      </c>
      <c r="U34" s="753">
        <v>0.14486020077988881</v>
      </c>
      <c r="V34" s="50">
        <v>191026.8590747331</v>
      </c>
      <c r="W34" s="766">
        <v>173250.66895761742</v>
      </c>
      <c r="X34" s="767">
        <f t="shared" si="25"/>
        <v>17776.190117115679</v>
      </c>
      <c r="Y34" s="757">
        <f t="shared" si="26"/>
        <v>0.10260387578338469</v>
      </c>
    </row>
    <row r="35" spans="2:25" ht="15.75" x14ac:dyDescent="0.25">
      <c r="B35" s="736">
        <v>21</v>
      </c>
      <c r="C35" s="555" t="s">
        <v>422</v>
      </c>
      <c r="D35" s="68">
        <v>986</v>
      </c>
      <c r="E35" s="94">
        <v>886</v>
      </c>
      <c r="F35" s="870">
        <f t="shared" si="27"/>
        <v>0.89858012170385393</v>
      </c>
      <c r="G35" s="868">
        <v>1417</v>
      </c>
      <c r="H35" s="94">
        <v>788</v>
      </c>
      <c r="I35" s="765">
        <v>0.55610444601270292</v>
      </c>
      <c r="J35" s="752">
        <f t="shared" si="19"/>
        <v>-431</v>
      </c>
      <c r="K35" s="753">
        <f t="shared" si="20"/>
        <v>-0.30416372618207482</v>
      </c>
      <c r="L35" s="149">
        <v>7</v>
      </c>
      <c r="M35" s="775">
        <v>5</v>
      </c>
      <c r="N35" s="753">
        <f t="shared" si="21"/>
        <v>5.3308823529411763E-2</v>
      </c>
      <c r="O35" s="754">
        <v>7.6631874966199776E-2</v>
      </c>
      <c r="P35" s="752">
        <f t="shared" si="22"/>
        <v>98</v>
      </c>
      <c r="Q35" s="753">
        <f t="shared" si="23"/>
        <v>0.12436548223350254</v>
      </c>
      <c r="R35" s="154">
        <v>5</v>
      </c>
      <c r="S35" s="775">
        <v>5</v>
      </c>
      <c r="T35" s="753">
        <f t="shared" si="24"/>
        <v>7.0766773162939292E-2</v>
      </c>
      <c r="U35" s="753">
        <v>6.5377914212229327E-2</v>
      </c>
      <c r="V35" s="50">
        <v>239302.77539503385</v>
      </c>
      <c r="W35" s="766">
        <v>235707.48730964467</v>
      </c>
      <c r="X35" s="767">
        <f t="shared" si="25"/>
        <v>3595.2880853891838</v>
      </c>
      <c r="Y35" s="757">
        <f t="shared" si="26"/>
        <v>1.525317725977079E-2</v>
      </c>
    </row>
    <row r="36" spans="2:25" ht="15.75" x14ac:dyDescent="0.25">
      <c r="B36" s="736">
        <v>22</v>
      </c>
      <c r="C36" s="555" t="s">
        <v>423</v>
      </c>
      <c r="D36" s="68">
        <v>481</v>
      </c>
      <c r="E36" s="94">
        <v>481</v>
      </c>
      <c r="F36" s="870">
        <f t="shared" si="27"/>
        <v>1</v>
      </c>
      <c r="G36" s="868">
        <v>342</v>
      </c>
      <c r="H36" s="94">
        <v>330</v>
      </c>
      <c r="I36" s="765">
        <v>0.96491228070175439</v>
      </c>
      <c r="J36" s="752">
        <f t="shared" si="19"/>
        <v>139</v>
      </c>
      <c r="K36" s="753">
        <f t="shared" si="20"/>
        <v>0.4064327485380117</v>
      </c>
      <c r="L36" s="149">
        <v>10</v>
      </c>
      <c r="M36" s="775">
        <v>12</v>
      </c>
      <c r="N36" s="753">
        <f t="shared" si="21"/>
        <v>2.6005622837370242E-2</v>
      </c>
      <c r="O36" s="754">
        <v>1.8495484289654425E-2</v>
      </c>
      <c r="P36" s="752">
        <f t="shared" si="22"/>
        <v>151</v>
      </c>
      <c r="Q36" s="753">
        <f t="shared" si="23"/>
        <v>0.45757575757575758</v>
      </c>
      <c r="R36" s="154">
        <v>9</v>
      </c>
      <c r="S36" s="775">
        <v>10</v>
      </c>
      <c r="T36" s="753">
        <f t="shared" si="24"/>
        <v>3.8418530351437698E-2</v>
      </c>
      <c r="U36" s="753">
        <v>2.7379075748776238E-2</v>
      </c>
      <c r="V36" s="50">
        <v>247504.55717255716</v>
      </c>
      <c r="W36" s="766">
        <v>234757.0787878788</v>
      </c>
      <c r="X36" s="767">
        <f t="shared" si="25"/>
        <v>12747.478384678368</v>
      </c>
      <c r="Y36" s="757">
        <f t="shared" si="26"/>
        <v>5.4300719920768403E-2</v>
      </c>
    </row>
    <row r="37" spans="2:25" ht="15.75" x14ac:dyDescent="0.25">
      <c r="B37" s="736">
        <v>23</v>
      </c>
      <c r="C37" s="555" t="s">
        <v>424</v>
      </c>
      <c r="D37" s="68">
        <v>902</v>
      </c>
      <c r="E37" s="94">
        <v>552</v>
      </c>
      <c r="F37" s="870">
        <f t="shared" si="27"/>
        <v>0.61197339246119731</v>
      </c>
      <c r="G37" s="868">
        <v>930</v>
      </c>
      <c r="H37" s="94">
        <v>806</v>
      </c>
      <c r="I37" s="765">
        <v>0.8666666666666667</v>
      </c>
      <c r="J37" s="752">
        <f t="shared" si="19"/>
        <v>-28</v>
      </c>
      <c r="K37" s="753">
        <f t="shared" si="20"/>
        <v>-3.0107526881720432E-2</v>
      </c>
      <c r="L37" s="149">
        <v>9</v>
      </c>
      <c r="M37" s="775">
        <v>6</v>
      </c>
      <c r="N37" s="753">
        <f t="shared" si="21"/>
        <v>4.8767301038062282E-2</v>
      </c>
      <c r="O37" s="754">
        <v>5.0294737980639229E-2</v>
      </c>
      <c r="P37" s="752">
        <f t="shared" si="22"/>
        <v>-254</v>
      </c>
      <c r="Q37" s="753">
        <f t="shared" si="23"/>
        <v>-0.31513647642679898</v>
      </c>
      <c r="R37" s="154">
        <v>8</v>
      </c>
      <c r="S37" s="775">
        <v>4</v>
      </c>
      <c r="T37" s="753">
        <f t="shared" si="24"/>
        <v>4.4089456869009586E-2</v>
      </c>
      <c r="U37" s="753">
        <v>6.6871318343980746E-2</v>
      </c>
      <c r="V37" s="50">
        <v>307326.67753623187</v>
      </c>
      <c r="W37" s="766">
        <v>235636.33870967742</v>
      </c>
      <c r="X37" s="767">
        <f t="shared" si="25"/>
        <v>71690.338826554449</v>
      </c>
      <c r="Y37" s="757">
        <f t="shared" si="26"/>
        <v>0.30424143924118008</v>
      </c>
    </row>
    <row r="38" spans="2:25" ht="15.75" x14ac:dyDescent="0.25">
      <c r="B38" s="736">
        <v>24</v>
      </c>
      <c r="C38" s="555" t="s">
        <v>425</v>
      </c>
      <c r="D38" s="68">
        <v>1735</v>
      </c>
      <c r="E38" s="94">
        <v>882</v>
      </c>
      <c r="F38" s="870">
        <f t="shared" si="27"/>
        <v>0.50835734870317006</v>
      </c>
      <c r="G38" s="868">
        <v>779</v>
      </c>
      <c r="H38" s="94">
        <v>761</v>
      </c>
      <c r="I38" s="765">
        <v>0.97689345314505782</v>
      </c>
      <c r="J38" s="752">
        <f t="shared" si="19"/>
        <v>956</v>
      </c>
      <c r="K38" s="753">
        <f t="shared" si="20"/>
        <v>1.227214377406932</v>
      </c>
      <c r="L38" s="149">
        <v>5</v>
      </c>
      <c r="M38" s="775">
        <v>7</v>
      </c>
      <c r="N38" s="753">
        <f t="shared" si="21"/>
        <v>9.3804065743944634E-2</v>
      </c>
      <c r="O38" s="754">
        <v>4.2128603104212861E-2</v>
      </c>
      <c r="P38" s="752">
        <f t="shared" si="22"/>
        <v>121</v>
      </c>
      <c r="Q38" s="753">
        <f t="shared" si="23"/>
        <v>0.15900131406044679</v>
      </c>
      <c r="R38" s="154">
        <v>6</v>
      </c>
      <c r="S38" s="775">
        <v>6</v>
      </c>
      <c r="T38" s="753">
        <f t="shared" si="24"/>
        <v>7.044728434504792E-2</v>
      </c>
      <c r="U38" s="753">
        <v>6.313780801460217E-2</v>
      </c>
      <c r="V38" s="50">
        <v>230877.41723356009</v>
      </c>
      <c r="W38" s="766">
        <v>234232.87122207621</v>
      </c>
      <c r="X38" s="767">
        <f t="shared" si="25"/>
        <v>-3355.4539885161212</v>
      </c>
      <c r="Y38" s="757">
        <f t="shared" si="26"/>
        <v>-1.432529077157072E-2</v>
      </c>
    </row>
    <row r="39" spans="2:25" ht="15.75" x14ac:dyDescent="0.25">
      <c r="B39" s="736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868">
        <v>510</v>
      </c>
      <c r="H39" s="94">
        <v>130</v>
      </c>
      <c r="I39" s="765">
        <v>0.25490196078431371</v>
      </c>
      <c r="J39" s="752">
        <f t="shared" si="19"/>
        <v>1047</v>
      </c>
      <c r="K39" s="753">
        <f t="shared" si="20"/>
        <v>2.052941176470588</v>
      </c>
      <c r="L39" s="149">
        <v>6</v>
      </c>
      <c r="M39" s="775">
        <v>10</v>
      </c>
      <c r="N39" s="753">
        <f t="shared" si="21"/>
        <v>8.4180363321799304E-2</v>
      </c>
      <c r="O39" s="754">
        <v>2.7580985344221515E-2</v>
      </c>
      <c r="P39" s="752">
        <f t="shared" si="22"/>
        <v>61</v>
      </c>
      <c r="Q39" s="753">
        <f t="shared" si="23"/>
        <v>0.46923076923076923</v>
      </c>
      <c r="R39" s="154">
        <v>17</v>
      </c>
      <c r="S39" s="775">
        <v>17</v>
      </c>
      <c r="T39" s="753">
        <f t="shared" si="24"/>
        <v>1.52555910543131E-2</v>
      </c>
      <c r="U39" s="753">
        <v>1.078569650709367E-2</v>
      </c>
      <c r="V39" s="50">
        <v>137317.27748691099</v>
      </c>
      <c r="W39" s="766">
        <v>167415.38461538462</v>
      </c>
      <c r="X39" s="767">
        <f t="shared" si="25"/>
        <v>-30098.107128473639</v>
      </c>
      <c r="Y39" s="757">
        <f t="shared" si="26"/>
        <v>-0.17978101115151501</v>
      </c>
    </row>
    <row r="40" spans="2:25" ht="15.75" x14ac:dyDescent="0.25">
      <c r="B40" s="736">
        <v>26</v>
      </c>
      <c r="C40" s="555"/>
      <c r="D40" s="68"/>
      <c r="E40" s="94"/>
      <c r="F40" s="750"/>
      <c r="G40" s="231"/>
      <c r="H40" s="10"/>
      <c r="I40" s="777"/>
      <c r="J40" s="752"/>
      <c r="K40" s="778"/>
      <c r="L40" s="149"/>
      <c r="M40" s="775"/>
      <c r="N40" s="753"/>
      <c r="O40" s="754"/>
      <c r="P40" s="752"/>
      <c r="Q40" s="753"/>
      <c r="R40" s="154"/>
      <c r="S40" s="775"/>
      <c r="T40" s="733"/>
      <c r="U40" s="527"/>
      <c r="V40" s="781"/>
      <c r="W40" s="766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231">
        <v>8201</v>
      </c>
      <c r="H41" s="60">
        <v>4511</v>
      </c>
      <c r="I41" s="741">
        <v>0.55005487135715159</v>
      </c>
      <c r="J41" s="742">
        <f t="shared" ref="J41:J44" si="29">(D41-G41)</f>
        <v>-1082</v>
      </c>
      <c r="K41" s="743">
        <f t="shared" ref="K41:K44" si="30">(J41/G41)</f>
        <v>-0.13193512986221193</v>
      </c>
      <c r="L41" s="148"/>
      <c r="M41" s="783"/>
      <c r="N41" s="743">
        <f t="shared" ref="N41:N44" si="31">(D41/D$15)</f>
        <v>0.38489403114186849</v>
      </c>
      <c r="O41" s="744">
        <v>0.44351306040776595</v>
      </c>
      <c r="P41" s="742">
        <f t="shared" ref="P41:P44" si="32">(E41-H41)</f>
        <v>-116</v>
      </c>
      <c r="Q41" s="743">
        <f t="shared" ref="Q41:Q44" si="33">(P41/H41)</f>
        <v>-2.5714919086677012E-2</v>
      </c>
      <c r="R41" s="153"/>
      <c r="S41" s="783"/>
      <c r="T41" s="743">
        <f t="shared" ref="T41:T44" si="34">(E41/E$15)</f>
        <v>0.35103833865814699</v>
      </c>
      <c r="U41" s="743"/>
      <c r="V41" s="39">
        <v>251574.78065984073</v>
      </c>
      <c r="W41" s="745">
        <v>239838.24717357571</v>
      </c>
      <c r="X41" s="746">
        <f t="shared" ref="X41:X44" si="35">(V41-W41)</f>
        <v>11736.53348626502</v>
      </c>
      <c r="Y41" s="747">
        <f t="shared" ref="Y41:Y44" si="36">(X41/W41)</f>
        <v>4.8935203724079328E-2</v>
      </c>
    </row>
    <row r="42" spans="2:25" ht="15.75" x14ac:dyDescent="0.25">
      <c r="B42" s="736">
        <v>28</v>
      </c>
      <c r="C42" s="555" t="s">
        <v>71</v>
      </c>
      <c r="D42" s="68">
        <v>2803</v>
      </c>
      <c r="E42" s="94">
        <v>2144</v>
      </c>
      <c r="F42" s="870">
        <f t="shared" si="28"/>
        <v>0.76489475561897968</v>
      </c>
      <c r="G42" s="868">
        <v>2407</v>
      </c>
      <c r="H42" s="94">
        <v>1688</v>
      </c>
      <c r="I42" s="765">
        <v>0.70128791026173665</v>
      </c>
      <c r="J42" s="752">
        <f t="shared" si="29"/>
        <v>396</v>
      </c>
      <c r="K42" s="753">
        <f t="shared" si="30"/>
        <v>0.16452014956377234</v>
      </c>
      <c r="L42" s="149">
        <v>1</v>
      </c>
      <c r="M42" s="775">
        <v>4</v>
      </c>
      <c r="N42" s="753">
        <f t="shared" si="31"/>
        <v>0.1515462802768166</v>
      </c>
      <c r="O42" s="754">
        <v>0.13017143475204154</v>
      </c>
      <c r="P42" s="752">
        <f t="shared" si="32"/>
        <v>456</v>
      </c>
      <c r="Q42" s="753">
        <f t="shared" si="33"/>
        <v>0.27014218009478674</v>
      </c>
      <c r="R42" s="154">
        <v>1</v>
      </c>
      <c r="S42" s="775">
        <v>3</v>
      </c>
      <c r="T42" s="753">
        <f t="shared" si="34"/>
        <v>0.17124600638977636</v>
      </c>
      <c r="U42" s="753">
        <v>0.14004812079980089</v>
      </c>
      <c r="V42" s="50">
        <v>271077.80317164178</v>
      </c>
      <c r="W42" s="766">
        <v>244335.74466824645</v>
      </c>
      <c r="X42" s="767">
        <f t="shared" si="35"/>
        <v>26742.058503395325</v>
      </c>
      <c r="Y42" s="757">
        <f t="shared" si="36"/>
        <v>0.10944799967644966</v>
      </c>
    </row>
    <row r="43" spans="2:25" ht="15.75" x14ac:dyDescent="0.25">
      <c r="B43" s="736">
        <v>29</v>
      </c>
      <c r="C43" s="555" t="s">
        <v>427</v>
      </c>
      <c r="D43" s="68">
        <v>1857</v>
      </c>
      <c r="E43" s="94">
        <v>793</v>
      </c>
      <c r="F43" s="870">
        <f t="shared" si="28"/>
        <v>0.42703284868066776</v>
      </c>
      <c r="G43" s="868">
        <v>3225</v>
      </c>
      <c r="H43" s="94">
        <v>710</v>
      </c>
      <c r="I43" s="765">
        <v>0.22015503875968992</v>
      </c>
      <c r="J43" s="752">
        <f t="shared" si="29"/>
        <v>-1368</v>
      </c>
      <c r="K43" s="753">
        <f t="shared" si="30"/>
        <v>-0.42418604651162789</v>
      </c>
      <c r="L43" s="149">
        <v>3</v>
      </c>
      <c r="M43" s="775">
        <v>1</v>
      </c>
      <c r="N43" s="753">
        <f t="shared" si="31"/>
        <v>0.10040008650519031</v>
      </c>
      <c r="O43" s="754">
        <v>0.17440917202963604</v>
      </c>
      <c r="P43" s="752">
        <f t="shared" si="32"/>
        <v>83</v>
      </c>
      <c r="Q43" s="753">
        <f t="shared" si="33"/>
        <v>0.11690140845070422</v>
      </c>
      <c r="R43" s="154">
        <v>7</v>
      </c>
      <c r="S43" s="775">
        <v>7</v>
      </c>
      <c r="T43" s="753">
        <f t="shared" si="34"/>
        <v>6.3338658146964863E-2</v>
      </c>
      <c r="U43" s="753">
        <v>5.8906496307973122E-2</v>
      </c>
      <c r="V43" s="50">
        <v>224122.61160151323</v>
      </c>
      <c r="W43" s="766">
        <v>235262.63802816902</v>
      </c>
      <c r="X43" s="767">
        <f t="shared" si="35"/>
        <v>-11140.026426655793</v>
      </c>
      <c r="Y43" s="757">
        <f t="shared" si="36"/>
        <v>-4.7351447386736988E-2</v>
      </c>
    </row>
    <row r="44" spans="2:25" ht="15.75" x14ac:dyDescent="0.25">
      <c r="B44" s="736">
        <v>30</v>
      </c>
      <c r="C44" s="555" t="s">
        <v>428</v>
      </c>
      <c r="D44" s="68">
        <v>2459</v>
      </c>
      <c r="E44" s="94">
        <v>1458</v>
      </c>
      <c r="F44" s="870">
        <f t="shared" si="28"/>
        <v>0.59292395282635213</v>
      </c>
      <c r="G44" s="868">
        <v>2569</v>
      </c>
      <c r="H44" s="94">
        <v>2113</v>
      </c>
      <c r="I44" s="765">
        <v>0.82249902685869991</v>
      </c>
      <c r="J44" s="752">
        <f t="shared" si="29"/>
        <v>-110</v>
      </c>
      <c r="K44" s="753">
        <f t="shared" si="30"/>
        <v>-4.2818217205138183E-2</v>
      </c>
      <c r="L44" s="149">
        <v>2</v>
      </c>
      <c r="M44" s="775">
        <v>3</v>
      </c>
      <c r="N44" s="753">
        <f t="shared" si="31"/>
        <v>0.13294766435986158</v>
      </c>
      <c r="O44" s="754">
        <v>0.13893245362608836</v>
      </c>
      <c r="P44" s="752">
        <f t="shared" si="32"/>
        <v>-655</v>
      </c>
      <c r="Q44" s="753">
        <f t="shared" si="33"/>
        <v>-0.3099858021769995</v>
      </c>
      <c r="R44" s="154">
        <v>2</v>
      </c>
      <c r="S44" s="775">
        <v>1</v>
      </c>
      <c r="T44" s="753">
        <f t="shared" si="34"/>
        <v>0.11645367412140575</v>
      </c>
      <c r="U44" s="753">
        <v>0.17530905168837635</v>
      </c>
      <c r="V44" s="50">
        <v>237826.55692729767</v>
      </c>
      <c r="W44" s="766">
        <v>237782.83151916706</v>
      </c>
      <c r="X44" s="767">
        <f t="shared" si="35"/>
        <v>43.725408130616415</v>
      </c>
      <c r="Y44" s="757">
        <f t="shared" si="36"/>
        <v>1.8388799498794692E-4</v>
      </c>
    </row>
    <row r="45" spans="2:25" ht="15.75" x14ac:dyDescent="0.25">
      <c r="B45" s="736">
        <v>31</v>
      </c>
      <c r="C45" s="555"/>
      <c r="D45" s="68"/>
      <c r="E45" s="94"/>
      <c r="F45" s="750"/>
      <c r="G45" s="231"/>
      <c r="H45" s="10"/>
      <c r="I45" s="777"/>
      <c r="J45" s="752"/>
      <c r="K45" s="778"/>
      <c r="L45" s="149"/>
      <c r="M45" s="775"/>
      <c r="N45" s="753"/>
      <c r="O45" s="754"/>
      <c r="P45" s="752"/>
      <c r="Q45" s="778"/>
      <c r="R45" s="308"/>
      <c r="S45" s="775"/>
      <c r="T45" s="733"/>
      <c r="U45" s="527"/>
      <c r="V45" s="781"/>
      <c r="W45" s="766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231">
        <v>1895</v>
      </c>
      <c r="H46" s="60">
        <v>1501</v>
      </c>
      <c r="I46" s="741">
        <v>0.79208443271767814</v>
      </c>
      <c r="J46" s="742">
        <f t="shared" ref="J46:J49" si="38">(D46-G46)</f>
        <v>-365</v>
      </c>
      <c r="K46" s="743">
        <f t="shared" ref="K46:K49" si="39">(J46/G46)</f>
        <v>-0.19261213720316622</v>
      </c>
      <c r="L46" s="148"/>
      <c r="M46" s="783"/>
      <c r="N46" s="743">
        <f t="shared" ref="N46:N49" si="40">(D46/D$15)</f>
        <v>8.2720588235294115E-2</v>
      </c>
      <c r="O46" s="744">
        <v>0.10248228868097993</v>
      </c>
      <c r="P46" s="742">
        <f t="shared" ref="P46:P49" si="41">(E46-H46)</f>
        <v>20</v>
      </c>
      <c r="Q46" s="743">
        <f t="shared" ref="Q46:Q49" si="42">(P46/H46)</f>
        <v>1.3324450366422385E-2</v>
      </c>
      <c r="R46" s="153"/>
      <c r="S46" s="783"/>
      <c r="T46" s="743">
        <f t="shared" ref="T46:T49" si="43">(E46/E$15)</f>
        <v>0.12148562300319489</v>
      </c>
      <c r="U46" s="743">
        <v>0.12453331120882767</v>
      </c>
      <c r="V46" s="39">
        <v>330132.24391847471</v>
      </c>
      <c r="W46" s="745">
        <v>252142.41163556531</v>
      </c>
      <c r="X46" s="746">
        <f t="shared" ref="X46:X49" si="44">(V46-W46)</f>
        <v>77989.832282909396</v>
      </c>
      <c r="Y46" s="747">
        <f t="shared" ref="Y46:Y49" si="45">(X46/W46)</f>
        <v>0.30930866321542211</v>
      </c>
    </row>
    <row r="47" spans="2:25" ht="15.75" x14ac:dyDescent="0.25">
      <c r="B47" s="736">
        <v>33</v>
      </c>
      <c r="C47" s="555" t="s">
        <v>429</v>
      </c>
      <c r="D47" s="68">
        <v>240</v>
      </c>
      <c r="E47" s="94">
        <v>237</v>
      </c>
      <c r="F47" s="870">
        <f t="shared" si="37"/>
        <v>0.98750000000000004</v>
      </c>
      <c r="G47" s="868">
        <v>430</v>
      </c>
      <c r="H47" s="94">
        <v>190</v>
      </c>
      <c r="I47" s="765">
        <v>0.44186046511627908</v>
      </c>
      <c r="J47" s="752">
        <f t="shared" si="38"/>
        <v>-190</v>
      </c>
      <c r="K47" s="753">
        <f t="shared" si="39"/>
        <v>-0.44186046511627908</v>
      </c>
      <c r="L47" s="149">
        <v>16</v>
      </c>
      <c r="M47" s="775">
        <v>11</v>
      </c>
      <c r="N47" s="753">
        <f t="shared" si="40"/>
        <v>1.2975778546712802E-2</v>
      </c>
      <c r="O47" s="754">
        <v>2.3254556270618138E-2</v>
      </c>
      <c r="P47" s="752">
        <f t="shared" si="41"/>
        <v>47</v>
      </c>
      <c r="Q47" s="753">
        <f t="shared" si="42"/>
        <v>0.24736842105263157</v>
      </c>
      <c r="R47" s="154">
        <v>15</v>
      </c>
      <c r="S47" s="775">
        <v>15</v>
      </c>
      <c r="T47" s="753">
        <f t="shared" si="43"/>
        <v>1.8929712460063898E-2</v>
      </c>
      <c r="U47" s="753">
        <v>1.5763710279598442E-2</v>
      </c>
      <c r="V47" s="50">
        <v>237489.27848101265</v>
      </c>
      <c r="W47" s="766">
        <v>237047.83684210526</v>
      </c>
      <c r="X47" s="767">
        <f t="shared" si="44"/>
        <v>441.44163890738855</v>
      </c>
      <c r="Y47" s="757">
        <f t="shared" si="45"/>
        <v>1.8622470670400066E-3</v>
      </c>
    </row>
    <row r="48" spans="2:25" ht="15.75" x14ac:dyDescent="0.25">
      <c r="B48" s="736">
        <v>34</v>
      </c>
      <c r="C48" s="555" t="s">
        <v>430</v>
      </c>
      <c r="D48" s="68">
        <v>931</v>
      </c>
      <c r="E48" s="94">
        <v>931</v>
      </c>
      <c r="F48" s="870">
        <f t="shared" si="37"/>
        <v>1</v>
      </c>
      <c r="G48" s="868">
        <v>776</v>
      </c>
      <c r="H48" s="94">
        <v>696</v>
      </c>
      <c r="I48" s="765">
        <v>0.89690721649484539</v>
      </c>
      <c r="J48" s="752">
        <f t="shared" si="38"/>
        <v>155</v>
      </c>
      <c r="K48" s="753">
        <f t="shared" si="39"/>
        <v>0.19974226804123713</v>
      </c>
      <c r="L48" s="149">
        <v>8</v>
      </c>
      <c r="M48" s="775">
        <v>8</v>
      </c>
      <c r="N48" s="753">
        <f t="shared" si="40"/>
        <v>5.0335207612456745E-2</v>
      </c>
      <c r="O48" s="754">
        <v>4.1966362013952735E-2</v>
      </c>
      <c r="P48" s="752">
        <f t="shared" si="41"/>
        <v>235</v>
      </c>
      <c r="Q48" s="753">
        <f t="shared" si="42"/>
        <v>0.33764367816091956</v>
      </c>
      <c r="R48" s="154">
        <v>4</v>
      </c>
      <c r="S48" s="775">
        <v>8</v>
      </c>
      <c r="T48" s="753">
        <f t="shared" si="43"/>
        <v>7.4361022364217252E-2</v>
      </c>
      <c r="U48" s="753">
        <v>5.7744959761055342E-2</v>
      </c>
      <c r="V48" s="50">
        <v>358514.74006444681</v>
      </c>
      <c r="W48" s="766">
        <v>258835.55028735631</v>
      </c>
      <c r="X48" s="767">
        <f t="shared" si="44"/>
        <v>99679.189777090505</v>
      </c>
      <c r="Y48" s="757">
        <f t="shared" si="45"/>
        <v>0.38510625633313428</v>
      </c>
    </row>
    <row r="49" spans="2:25" ht="15.75" x14ac:dyDescent="0.25">
      <c r="B49" s="736">
        <v>35</v>
      </c>
      <c r="C49" s="555" t="s">
        <v>431</v>
      </c>
      <c r="D49" s="68">
        <v>359</v>
      </c>
      <c r="E49" s="94">
        <v>353</v>
      </c>
      <c r="F49" s="870">
        <f t="shared" si="37"/>
        <v>0.98328690807799446</v>
      </c>
      <c r="G49" s="868">
        <v>689</v>
      </c>
      <c r="H49" s="94">
        <v>615</v>
      </c>
      <c r="I49" s="765">
        <v>0.89259796806966618</v>
      </c>
      <c r="J49" s="752">
        <f t="shared" si="38"/>
        <v>-330</v>
      </c>
      <c r="K49" s="753">
        <f t="shared" si="39"/>
        <v>-0.47895500725689405</v>
      </c>
      <c r="L49" s="149">
        <v>14</v>
      </c>
      <c r="M49" s="775">
        <v>23</v>
      </c>
      <c r="N49" s="753">
        <f t="shared" si="40"/>
        <v>1.9409602076124566E-2</v>
      </c>
      <c r="O49" s="754">
        <v>3.7261370396409067E-2</v>
      </c>
      <c r="P49" s="752">
        <f t="shared" si="41"/>
        <v>-262</v>
      </c>
      <c r="Q49" s="753">
        <f t="shared" si="42"/>
        <v>-0.42601626016260163</v>
      </c>
      <c r="R49" s="154">
        <v>11</v>
      </c>
      <c r="S49" s="775">
        <v>22</v>
      </c>
      <c r="T49" s="753">
        <f t="shared" si="43"/>
        <v>2.8194888178913739E-2</v>
      </c>
      <c r="U49" s="753">
        <v>5.1024641168173901E-2</v>
      </c>
      <c r="V49" s="50">
        <v>317475.81019830029</v>
      </c>
      <c r="W49" s="766">
        <v>180524.2</v>
      </c>
      <c r="X49" s="767">
        <f t="shared" si="44"/>
        <v>136951.61019830027</v>
      </c>
      <c r="Y49" s="757">
        <f t="shared" si="45"/>
        <v>0.7586329710825489</v>
      </c>
    </row>
    <row r="50" spans="2:25" ht="15.75" x14ac:dyDescent="0.25">
      <c r="B50" s="736">
        <v>36</v>
      </c>
      <c r="C50" s="555"/>
      <c r="D50" s="68"/>
      <c r="E50" s="94"/>
      <c r="F50" s="750"/>
      <c r="G50" s="231"/>
      <c r="H50" s="10"/>
      <c r="I50" s="777"/>
      <c r="J50" s="752"/>
      <c r="K50" s="778"/>
      <c r="L50" s="149"/>
      <c r="M50" s="775"/>
      <c r="N50" s="753"/>
      <c r="O50" s="754"/>
      <c r="P50" s="752"/>
      <c r="Q50" s="778"/>
      <c r="R50" s="154"/>
      <c r="S50" s="775"/>
      <c r="T50" s="743"/>
      <c r="U50" s="527"/>
      <c r="V50" s="781"/>
      <c r="W50" s="766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231">
        <v>419</v>
      </c>
      <c r="H51" s="60">
        <v>356</v>
      </c>
      <c r="I51" s="741">
        <v>0.84964200477326968</v>
      </c>
      <c r="J51" s="742">
        <f t="shared" ref="J51:J54" si="47">(D51-G51)</f>
        <v>102</v>
      </c>
      <c r="K51" s="743">
        <f t="shared" ref="K51:K54" si="48">(J51/G51)</f>
        <v>0.24343675417661098</v>
      </c>
      <c r="L51" s="148"/>
      <c r="M51" s="783"/>
      <c r="N51" s="743">
        <f t="shared" ref="N51:N54" si="49">(D51/D$15)</f>
        <v>2.8168252595155711E-2</v>
      </c>
      <c r="O51" s="744">
        <v>2.2659672272997675E-2</v>
      </c>
      <c r="P51" s="742">
        <f t="shared" ref="P51:P54" si="50">(E51-H51)</f>
        <v>161</v>
      </c>
      <c r="Q51" s="743">
        <f t="shared" ref="Q51:Q54" si="51">(P51/H51)</f>
        <v>0.45224719101123595</v>
      </c>
      <c r="R51" s="153"/>
      <c r="S51" s="783"/>
      <c r="T51" s="743">
        <f t="shared" ref="T51:T54" si="52">(E51/E$15)</f>
        <v>4.1293929712460063E-2</v>
      </c>
      <c r="U51" s="743"/>
      <c r="V51" s="39">
        <v>343356.835589942</v>
      </c>
      <c r="W51" s="745">
        <v>287910.07303370786</v>
      </c>
      <c r="X51" s="746">
        <f t="shared" ref="X51:X54" si="53">(V51-W51)</f>
        <v>55446.762556234142</v>
      </c>
      <c r="Y51" s="747">
        <f t="shared" ref="Y51:Y54" si="54">(X51/W51)</f>
        <v>0.19258361464047338</v>
      </c>
    </row>
    <row r="52" spans="2:25" ht="15.75" x14ac:dyDescent="0.25">
      <c r="B52" s="736">
        <v>38</v>
      </c>
      <c r="C52" s="555" t="s">
        <v>432</v>
      </c>
      <c r="D52" s="68">
        <v>36</v>
      </c>
      <c r="E52" s="94">
        <v>36</v>
      </c>
      <c r="F52" s="870">
        <f t="shared" si="46"/>
        <v>1</v>
      </c>
      <c r="G52" s="868">
        <v>65</v>
      </c>
      <c r="H52" s="94">
        <v>25</v>
      </c>
      <c r="I52" s="765">
        <v>0.38461538461538464</v>
      </c>
      <c r="J52" s="752">
        <f t="shared" si="47"/>
        <v>-29</v>
      </c>
      <c r="K52" s="753">
        <f t="shared" si="48"/>
        <v>-0.44615384615384618</v>
      </c>
      <c r="L52" s="149">
        <v>24</v>
      </c>
      <c r="M52" s="775">
        <v>20</v>
      </c>
      <c r="N52" s="753">
        <f t="shared" si="49"/>
        <v>1.9463667820069203E-3</v>
      </c>
      <c r="O52" s="754">
        <v>3.5152236223027419E-3</v>
      </c>
      <c r="P52" s="752">
        <f t="shared" si="50"/>
        <v>11</v>
      </c>
      <c r="Q52" s="753">
        <f t="shared" si="51"/>
        <v>0.44</v>
      </c>
      <c r="R52" s="154">
        <v>24</v>
      </c>
      <c r="S52" s="775">
        <v>22</v>
      </c>
      <c r="T52" s="753">
        <f t="shared" si="52"/>
        <v>2.8753993610223642E-3</v>
      </c>
      <c r="U52" s="753">
        <v>2.074172405210321E-3</v>
      </c>
      <c r="V52" s="50">
        <v>244064.44444444444</v>
      </c>
      <c r="W52" s="766">
        <v>242520</v>
      </c>
      <c r="X52" s="767">
        <f t="shared" si="53"/>
        <v>1544.444444444438</v>
      </c>
      <c r="Y52" s="757">
        <f t="shared" si="54"/>
        <v>6.3683178477834321E-3</v>
      </c>
    </row>
    <row r="53" spans="2:25" ht="15.75" x14ac:dyDescent="0.25">
      <c r="B53" s="736">
        <v>39</v>
      </c>
      <c r="C53" s="555" t="s">
        <v>433</v>
      </c>
      <c r="D53" s="68">
        <v>153</v>
      </c>
      <c r="E53" s="94">
        <v>151</v>
      </c>
      <c r="F53" s="870">
        <f t="shared" si="46"/>
        <v>0.98692810457516345</v>
      </c>
      <c r="G53" s="868">
        <v>107</v>
      </c>
      <c r="H53" s="94">
        <v>86</v>
      </c>
      <c r="I53" s="765">
        <v>0.80373831775700932</v>
      </c>
      <c r="J53" s="752">
        <f t="shared" si="47"/>
        <v>46</v>
      </c>
      <c r="K53" s="753">
        <f t="shared" si="48"/>
        <v>0.42990654205607476</v>
      </c>
      <c r="L53" s="149">
        <v>19</v>
      </c>
      <c r="M53" s="775">
        <v>18</v>
      </c>
      <c r="N53" s="753">
        <f t="shared" si="49"/>
        <v>8.2720588235294119E-3</v>
      </c>
      <c r="O53" s="754">
        <v>5.7865988859445135E-3</v>
      </c>
      <c r="P53" s="752">
        <f t="shared" si="50"/>
        <v>65</v>
      </c>
      <c r="Q53" s="753">
        <f t="shared" si="51"/>
        <v>0.7558139534883721</v>
      </c>
      <c r="R53" s="154">
        <v>19</v>
      </c>
      <c r="S53" s="775">
        <v>18</v>
      </c>
      <c r="T53" s="753">
        <f t="shared" si="52"/>
        <v>1.206070287539936E-2</v>
      </c>
      <c r="U53" s="753">
        <v>7.1351530739235045E-3</v>
      </c>
      <c r="V53" s="50">
        <v>555353.93377483438</v>
      </c>
      <c r="W53" s="766">
        <v>440588.53488372092</v>
      </c>
      <c r="X53" s="767">
        <f t="shared" si="53"/>
        <v>114765.39889111347</v>
      </c>
      <c r="Y53" s="757">
        <f t="shared" si="54"/>
        <v>0.26048203664991437</v>
      </c>
    </row>
    <row r="54" spans="2:25" ht="15.75" x14ac:dyDescent="0.25">
      <c r="B54" s="736">
        <v>40</v>
      </c>
      <c r="C54" s="555" t="s">
        <v>307</v>
      </c>
      <c r="D54" s="68">
        <v>332</v>
      </c>
      <c r="E54" s="94">
        <v>330</v>
      </c>
      <c r="F54" s="870">
        <f t="shared" si="46"/>
        <v>0.99397590361445787</v>
      </c>
      <c r="G54" s="868">
        <v>247</v>
      </c>
      <c r="H54" s="94">
        <v>245</v>
      </c>
      <c r="I54" s="765">
        <v>0.9919028340080972</v>
      </c>
      <c r="J54" s="752">
        <f t="shared" si="47"/>
        <v>85</v>
      </c>
      <c r="K54" s="753">
        <f t="shared" si="48"/>
        <v>0.34412955465587042</v>
      </c>
      <c r="L54" s="149">
        <v>15</v>
      </c>
      <c r="M54" s="775">
        <v>16</v>
      </c>
      <c r="N54" s="753">
        <f t="shared" si="49"/>
        <v>1.7949826989619378E-2</v>
      </c>
      <c r="O54" s="754">
        <v>1.3357849764750419E-2</v>
      </c>
      <c r="P54" s="752">
        <f t="shared" si="50"/>
        <v>85</v>
      </c>
      <c r="Q54" s="753">
        <f t="shared" si="51"/>
        <v>0.34693877551020408</v>
      </c>
      <c r="R54" s="154">
        <v>13</v>
      </c>
      <c r="S54" s="775">
        <v>11</v>
      </c>
      <c r="T54" s="753">
        <f t="shared" si="52"/>
        <v>2.6357827476038338E-2</v>
      </c>
      <c r="U54" s="753">
        <v>2.0326889571061147E-2</v>
      </c>
      <c r="V54" s="50">
        <v>257184</v>
      </c>
      <c r="W54" s="766">
        <v>238948.45714285714</v>
      </c>
      <c r="X54" s="767">
        <f t="shared" si="53"/>
        <v>18235.542857142864</v>
      </c>
      <c r="Y54" s="757">
        <f t="shared" si="54"/>
        <v>7.6315800801511791E-2</v>
      </c>
    </row>
    <row r="55" spans="2:25" ht="15.75" x14ac:dyDescent="0.25">
      <c r="B55" s="736">
        <v>41</v>
      </c>
      <c r="C55" s="555"/>
      <c r="D55" s="68"/>
      <c r="E55" s="94"/>
      <c r="F55" s="750"/>
      <c r="G55" s="231"/>
      <c r="H55" s="10"/>
      <c r="I55" s="777"/>
      <c r="J55" s="752"/>
      <c r="K55" s="778"/>
      <c r="L55" s="149"/>
      <c r="M55" s="775"/>
      <c r="N55" s="753"/>
      <c r="O55" s="754"/>
      <c r="P55" s="752"/>
      <c r="Q55" s="778"/>
      <c r="R55" s="154"/>
      <c r="S55" s="775"/>
      <c r="T55" s="733"/>
      <c r="U55" s="527"/>
      <c r="V55" s="781"/>
      <c r="W55" s="766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231">
        <v>687</v>
      </c>
      <c r="H56" s="60">
        <v>587</v>
      </c>
      <c r="I56" s="741">
        <v>0.85443959243085876</v>
      </c>
      <c r="J56" s="742">
        <f t="shared" ref="J56:J61" si="56">(D56-G56)</f>
        <v>417</v>
      </c>
      <c r="K56" s="743">
        <f t="shared" ref="K56:K61" si="57">(J56/G56)</f>
        <v>0.60698689956331875</v>
      </c>
      <c r="L56" s="148"/>
      <c r="M56" s="783"/>
      <c r="N56" s="743">
        <f t="shared" ref="N56:N61" si="58">(D56/D$15)</f>
        <v>5.9688581314878891E-2</v>
      </c>
      <c r="O56" s="744">
        <v>3.7153209669568976E-2</v>
      </c>
      <c r="P56" s="742">
        <f t="shared" ref="P56:P61" si="59">(E56-H56)</f>
        <v>446</v>
      </c>
      <c r="Q56" s="743">
        <f t="shared" ref="Q56:Q61" si="60">(P56/H56)</f>
        <v>0.75979557069846682</v>
      </c>
      <c r="R56" s="153"/>
      <c r="S56" s="783"/>
      <c r="T56" s="743">
        <f t="shared" ref="T56:T61" si="61">(E56/E$15)</f>
        <v>8.250798722044729E-2</v>
      </c>
      <c r="U56" s="743">
        <v>4.8701568074338342E-2</v>
      </c>
      <c r="V56" s="39">
        <v>255257.72120038723</v>
      </c>
      <c r="W56" s="745">
        <v>225546.67461669506</v>
      </c>
      <c r="X56" s="746">
        <f t="shared" ref="X56:X61" si="62">(V56-W56)</f>
        <v>29711.046583692165</v>
      </c>
      <c r="Y56" s="747">
        <f t="shared" ref="Y56:Y61" si="63">(X56/W56)</f>
        <v>0.13172903849806056</v>
      </c>
    </row>
    <row r="57" spans="2:25" ht="15.75" x14ac:dyDescent="0.25">
      <c r="B57" s="736">
        <v>43</v>
      </c>
      <c r="C57" s="555" t="s">
        <v>434</v>
      </c>
      <c r="D57" s="68">
        <v>95</v>
      </c>
      <c r="E57" s="94">
        <v>95</v>
      </c>
      <c r="F57" s="870">
        <f t="shared" si="55"/>
        <v>1</v>
      </c>
      <c r="G57" s="868">
        <v>65</v>
      </c>
      <c r="H57" s="94">
        <v>65</v>
      </c>
      <c r="I57" s="765">
        <v>1</v>
      </c>
      <c r="J57" s="752">
        <f t="shared" si="56"/>
        <v>30</v>
      </c>
      <c r="K57" s="753">
        <f t="shared" si="57"/>
        <v>0.46153846153846156</v>
      </c>
      <c r="L57" s="149">
        <v>20</v>
      </c>
      <c r="M57" s="775">
        <v>21</v>
      </c>
      <c r="N57" s="753">
        <f t="shared" si="58"/>
        <v>5.1362456747404842E-3</v>
      </c>
      <c r="O57" s="754">
        <v>3.5152236223027419E-3</v>
      </c>
      <c r="P57" s="752">
        <f t="shared" si="59"/>
        <v>30</v>
      </c>
      <c r="Q57" s="753">
        <f t="shared" si="60"/>
        <v>0.46153846153846156</v>
      </c>
      <c r="R57" s="154">
        <v>20</v>
      </c>
      <c r="S57" s="775">
        <v>20</v>
      </c>
      <c r="T57" s="753">
        <f t="shared" si="61"/>
        <v>7.5878594249201275E-3</v>
      </c>
      <c r="U57" s="753">
        <v>5.392848253546835E-3</v>
      </c>
      <c r="V57" s="50">
        <v>203274.87368421053</v>
      </c>
      <c r="W57" s="766">
        <v>179305.61538461538</v>
      </c>
      <c r="X57" s="767">
        <f t="shared" si="62"/>
        <v>23969.258299595152</v>
      </c>
      <c r="Y57" s="757">
        <f t="shared" si="63"/>
        <v>0.13367823561008085</v>
      </c>
    </row>
    <row r="58" spans="2:25" ht="15.75" x14ac:dyDescent="0.25">
      <c r="B58" s="736">
        <v>44</v>
      </c>
      <c r="C58" s="555" t="s">
        <v>435</v>
      </c>
      <c r="D58" s="68">
        <v>366</v>
      </c>
      <c r="E58" s="94">
        <v>349</v>
      </c>
      <c r="F58" s="870">
        <f t="shared" si="55"/>
        <v>0.95355191256830596</v>
      </c>
      <c r="G58" s="868">
        <v>188</v>
      </c>
      <c r="H58" s="94">
        <v>188</v>
      </c>
      <c r="I58" s="765">
        <v>1</v>
      </c>
      <c r="J58" s="752">
        <f t="shared" si="56"/>
        <v>178</v>
      </c>
      <c r="K58" s="753">
        <f t="shared" si="57"/>
        <v>0.94680851063829785</v>
      </c>
      <c r="L58" s="149">
        <v>13</v>
      </c>
      <c r="M58" s="775">
        <v>17</v>
      </c>
      <c r="N58" s="753">
        <f t="shared" si="58"/>
        <v>1.9788062283737026E-2</v>
      </c>
      <c r="O58" s="754">
        <v>1.016710832296793E-2</v>
      </c>
      <c r="P58" s="752">
        <f t="shared" si="59"/>
        <v>161</v>
      </c>
      <c r="Q58" s="753">
        <f t="shared" si="60"/>
        <v>0.8563829787234043</v>
      </c>
      <c r="R58" s="154">
        <v>12</v>
      </c>
      <c r="S58" s="775">
        <v>16</v>
      </c>
      <c r="T58" s="753">
        <f t="shared" si="61"/>
        <v>2.7875399361022363E-2</v>
      </c>
      <c r="U58" s="753">
        <v>1.5597776487181615E-2</v>
      </c>
      <c r="V58" s="50">
        <v>216113.04011461319</v>
      </c>
      <c r="W58" s="766">
        <v>203043.28723404257</v>
      </c>
      <c r="X58" s="767">
        <f t="shared" si="62"/>
        <v>13069.752880570624</v>
      </c>
      <c r="Y58" s="757">
        <f t="shared" si="63"/>
        <v>6.4369293162129859E-2</v>
      </c>
    </row>
    <row r="59" spans="2:25" ht="15.75" x14ac:dyDescent="0.25">
      <c r="B59" s="736">
        <v>45</v>
      </c>
      <c r="C59" s="555" t="s">
        <v>436</v>
      </c>
      <c r="D59" s="68">
        <v>48</v>
      </c>
      <c r="E59" s="94">
        <v>42</v>
      </c>
      <c r="F59" s="870">
        <f t="shared" si="55"/>
        <v>0.875</v>
      </c>
      <c r="G59" s="868">
        <v>25</v>
      </c>
      <c r="H59" s="94">
        <v>25</v>
      </c>
      <c r="I59" s="765">
        <v>1</v>
      </c>
      <c r="J59" s="752">
        <f t="shared" si="56"/>
        <v>23</v>
      </c>
      <c r="K59" s="753">
        <f t="shared" si="57"/>
        <v>0.92</v>
      </c>
      <c r="L59" s="149">
        <v>23</v>
      </c>
      <c r="M59" s="775">
        <v>24</v>
      </c>
      <c r="N59" s="753">
        <f t="shared" si="58"/>
        <v>2.5951557093425604E-3</v>
      </c>
      <c r="O59" s="754">
        <v>1.3520090855010545E-3</v>
      </c>
      <c r="P59" s="752">
        <f t="shared" si="59"/>
        <v>17</v>
      </c>
      <c r="Q59" s="753">
        <f t="shared" si="60"/>
        <v>0.68</v>
      </c>
      <c r="R59" s="154">
        <v>23</v>
      </c>
      <c r="S59" s="775">
        <v>22</v>
      </c>
      <c r="T59" s="753">
        <f t="shared" si="61"/>
        <v>3.354632587859425E-3</v>
      </c>
      <c r="U59" s="753">
        <v>2.074172405210321E-3</v>
      </c>
      <c r="V59" s="50">
        <v>324358.97619047621</v>
      </c>
      <c r="W59" s="766">
        <v>256593.48</v>
      </c>
      <c r="X59" s="767">
        <f t="shared" si="62"/>
        <v>67765.496190476202</v>
      </c>
      <c r="Y59" s="757">
        <f t="shared" si="63"/>
        <v>0.26409671902215209</v>
      </c>
    </row>
    <row r="60" spans="2:25" ht="15.75" x14ac:dyDescent="0.25">
      <c r="B60" s="736">
        <v>46</v>
      </c>
      <c r="C60" s="555" t="s">
        <v>437</v>
      </c>
      <c r="D60" s="68">
        <v>428</v>
      </c>
      <c r="E60" s="94">
        <v>386</v>
      </c>
      <c r="F60" s="870">
        <f t="shared" si="55"/>
        <v>0.90186915887850472</v>
      </c>
      <c r="G60" s="868">
        <v>339</v>
      </c>
      <c r="H60" s="94">
        <v>241</v>
      </c>
      <c r="I60" s="765">
        <v>0.71091445427728617</v>
      </c>
      <c r="J60" s="752">
        <f t="shared" si="56"/>
        <v>89</v>
      </c>
      <c r="K60" s="753">
        <f t="shared" si="57"/>
        <v>0.26253687315634217</v>
      </c>
      <c r="L60" s="149">
        <v>12</v>
      </c>
      <c r="M60" s="775">
        <v>13</v>
      </c>
      <c r="N60" s="753">
        <f t="shared" si="58"/>
        <v>2.3140138408304499E-2</v>
      </c>
      <c r="O60" s="754">
        <v>1.8333243199394299E-2</v>
      </c>
      <c r="P60" s="752">
        <f t="shared" si="59"/>
        <v>145</v>
      </c>
      <c r="Q60" s="753">
        <f t="shared" si="60"/>
        <v>0.60165975103734437</v>
      </c>
      <c r="R60" s="154">
        <v>10</v>
      </c>
      <c r="S60" s="775">
        <v>12</v>
      </c>
      <c r="T60" s="753">
        <f t="shared" si="61"/>
        <v>3.0830670926517572E-2</v>
      </c>
      <c r="U60" s="753">
        <v>1.9995021986227494E-2</v>
      </c>
      <c r="V60" s="50">
        <v>228452.6450777202</v>
      </c>
      <c r="W60" s="766">
        <v>210988.21576763486</v>
      </c>
      <c r="X60" s="767">
        <f t="shared" si="62"/>
        <v>17464.429310085339</v>
      </c>
      <c r="Y60" s="757">
        <f t="shared" si="63"/>
        <v>8.2774430062573887E-2</v>
      </c>
    </row>
    <row r="61" spans="2:25" ht="15.75" x14ac:dyDescent="0.25">
      <c r="B61" s="736">
        <v>47</v>
      </c>
      <c r="C61" s="555" t="s">
        <v>438</v>
      </c>
      <c r="D61" s="68">
        <v>167</v>
      </c>
      <c r="E61" s="94">
        <v>161</v>
      </c>
      <c r="F61" s="870">
        <f t="shared" si="55"/>
        <v>0.9640718562874252</v>
      </c>
      <c r="G61" s="868">
        <v>70</v>
      </c>
      <c r="H61" s="94">
        <v>68</v>
      </c>
      <c r="I61" s="765">
        <v>0.97142857142857142</v>
      </c>
      <c r="J61" s="752">
        <f t="shared" si="56"/>
        <v>97</v>
      </c>
      <c r="K61" s="753">
        <f t="shared" si="57"/>
        <v>1.3857142857142857</v>
      </c>
      <c r="L61" s="149">
        <v>18</v>
      </c>
      <c r="M61" s="775">
        <v>19</v>
      </c>
      <c r="N61" s="753">
        <f t="shared" si="58"/>
        <v>9.0289792387543248E-3</v>
      </c>
      <c r="O61" s="754">
        <v>3.7856254394029528E-3</v>
      </c>
      <c r="P61" s="752">
        <f t="shared" si="59"/>
        <v>93</v>
      </c>
      <c r="Q61" s="753">
        <f t="shared" si="60"/>
        <v>1.3676470588235294</v>
      </c>
      <c r="R61" s="154">
        <v>18</v>
      </c>
      <c r="S61" s="775">
        <v>19</v>
      </c>
      <c r="T61" s="753">
        <f t="shared" si="61"/>
        <v>1.2859424920127796E-2</v>
      </c>
      <c r="U61" s="753">
        <v>5.6417489421720732E-3</v>
      </c>
      <c r="V61" s="50">
        <v>417024</v>
      </c>
      <c r="W61" s="766">
        <v>372145.5588235294</v>
      </c>
      <c r="X61" s="767">
        <f t="shared" si="62"/>
        <v>44878.441176470602</v>
      </c>
      <c r="Y61" s="757">
        <f t="shared" si="63"/>
        <v>0.12059378410519164</v>
      </c>
    </row>
    <row r="62" spans="2:25" ht="15.75" x14ac:dyDescent="0.25">
      <c r="B62" s="736">
        <v>48</v>
      </c>
      <c r="C62" s="555"/>
      <c r="D62" s="68"/>
      <c r="E62" s="94"/>
      <c r="F62" s="750"/>
      <c r="G62" s="231"/>
      <c r="H62" s="10"/>
      <c r="I62" s="777"/>
      <c r="J62" s="752"/>
      <c r="K62" s="778"/>
      <c r="L62" s="150"/>
      <c r="M62" s="775"/>
      <c r="N62" s="753"/>
      <c r="O62" s="754"/>
      <c r="P62" s="752"/>
      <c r="Q62" s="753"/>
      <c r="R62" s="154"/>
      <c r="S62" s="775"/>
      <c r="T62" s="733"/>
      <c r="U62" s="527"/>
      <c r="V62" s="788"/>
      <c r="W62" s="766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231">
        <v>661</v>
      </c>
      <c r="H63" s="140">
        <v>569</v>
      </c>
      <c r="I63" s="741">
        <v>0.86081694402420572</v>
      </c>
      <c r="J63" s="742">
        <f t="shared" ref="J63:J67" si="65">(D63-G63)</f>
        <v>155</v>
      </c>
      <c r="K63" s="743">
        <f t="shared" ref="K63:K67" si="66">(J63/G63)</f>
        <v>0.23449319213313161</v>
      </c>
      <c r="L63" s="148"/>
      <c r="M63" s="783"/>
      <c r="N63" s="743">
        <f t="shared" ref="N63:N67" si="67">(D63/D$15)</f>
        <v>4.4117647058823532E-2</v>
      </c>
      <c r="O63" s="744">
        <v>3.5747120220647882E-2</v>
      </c>
      <c r="P63" s="742">
        <f t="shared" ref="P63:P67" si="68">(E63-H63)</f>
        <v>88</v>
      </c>
      <c r="Q63" s="743">
        <f t="shared" ref="Q63:Q67" si="69">(P63/H63)</f>
        <v>0.15465729349736379</v>
      </c>
      <c r="R63" s="153"/>
      <c r="S63" s="783"/>
      <c r="T63" s="743">
        <f t="shared" ref="T63:T67" si="70">(E63/E$15)</f>
        <v>5.2476038338658146E-2</v>
      </c>
      <c r="U63" s="743"/>
      <c r="V63" s="39">
        <v>233030.21613394216</v>
      </c>
      <c r="W63" s="745">
        <v>205458.72315882874</v>
      </c>
      <c r="X63" s="746">
        <f t="shared" ref="X63:X67" si="71">(V63-W63)</f>
        <v>27571.492975113419</v>
      </c>
      <c r="Y63" s="747">
        <f t="shared" ref="Y63:Y67" si="72">(X63/W63)</f>
        <v>0.13419480346813714</v>
      </c>
    </row>
    <row r="64" spans="2:25" ht="15.75" x14ac:dyDescent="0.25">
      <c r="B64" s="736">
        <v>50</v>
      </c>
      <c r="C64" s="555" t="s">
        <v>439</v>
      </c>
      <c r="D64" s="68">
        <v>69</v>
      </c>
      <c r="E64" s="94">
        <v>69</v>
      </c>
      <c r="F64" s="870">
        <f t="shared" si="64"/>
        <v>1</v>
      </c>
      <c r="G64" s="868">
        <v>54</v>
      </c>
      <c r="H64" s="94">
        <v>54</v>
      </c>
      <c r="I64" s="765">
        <v>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75">
        <v>22</v>
      </c>
      <c r="N64" s="753">
        <f t="shared" si="67"/>
        <v>3.7305363321799307E-3</v>
      </c>
      <c r="O64" s="754">
        <v>2.9203396246822778E-3</v>
      </c>
      <c r="P64" s="752">
        <f t="shared" si="68"/>
        <v>15</v>
      </c>
      <c r="Q64" s="753">
        <f t="shared" si="69"/>
        <v>0.27777777777777779</v>
      </c>
      <c r="R64" s="154">
        <v>21</v>
      </c>
      <c r="S64" s="775">
        <v>21</v>
      </c>
      <c r="T64" s="753">
        <f t="shared" si="70"/>
        <v>5.5111821086261982E-3</v>
      </c>
      <c r="U64" s="753">
        <v>4.4802123952542936E-3</v>
      </c>
      <c r="V64" s="50">
        <v>225232.26086956522</v>
      </c>
      <c r="W64" s="766">
        <v>223278.12962962964</v>
      </c>
      <c r="X64" s="767">
        <f t="shared" si="71"/>
        <v>1954.1312399355811</v>
      </c>
      <c r="Y64" s="757">
        <f t="shared" si="72"/>
        <v>8.7520047000441293E-3</v>
      </c>
    </row>
    <row r="65" spans="2:25" ht="15.75" x14ac:dyDescent="0.25">
      <c r="B65" s="736">
        <v>51</v>
      </c>
      <c r="C65" s="555" t="s">
        <v>440</v>
      </c>
      <c r="D65" s="68">
        <v>62</v>
      </c>
      <c r="E65" s="94">
        <v>62</v>
      </c>
      <c r="F65" s="870">
        <f t="shared" si="64"/>
        <v>1</v>
      </c>
      <c r="G65" s="868">
        <v>25</v>
      </c>
      <c r="H65" s="94">
        <v>25</v>
      </c>
      <c r="I65" s="765">
        <v>1</v>
      </c>
      <c r="J65" s="752">
        <f t="shared" si="65"/>
        <v>37</v>
      </c>
      <c r="K65" s="753">
        <f t="shared" si="66"/>
        <v>1.48</v>
      </c>
      <c r="L65" s="149">
        <v>22</v>
      </c>
      <c r="M65" s="775">
        <v>9</v>
      </c>
      <c r="N65" s="753">
        <f t="shared" si="67"/>
        <v>3.3520761245674742E-3</v>
      </c>
      <c r="O65" s="754">
        <v>1.3520090855010545E-3</v>
      </c>
      <c r="P65" s="752">
        <f t="shared" si="68"/>
        <v>37</v>
      </c>
      <c r="Q65" s="753">
        <f t="shared" si="69"/>
        <v>1.48</v>
      </c>
      <c r="R65" s="154">
        <v>22</v>
      </c>
      <c r="S65" s="775">
        <v>9</v>
      </c>
      <c r="T65" s="753">
        <f t="shared" si="70"/>
        <v>4.9520766773162939E-3</v>
      </c>
      <c r="U65" s="753">
        <v>2.074172405210321E-3</v>
      </c>
      <c r="V65" s="50">
        <v>146386.37096774194</v>
      </c>
      <c r="W65" s="766">
        <v>220498.56910569104</v>
      </c>
      <c r="X65" s="767">
        <f t="shared" si="71"/>
        <v>-74112.198137949104</v>
      </c>
      <c r="Y65" s="757">
        <f t="shared" si="72"/>
        <v>-0.33611192325889916</v>
      </c>
    </row>
    <row r="66" spans="2:25" ht="15.75" x14ac:dyDescent="0.25">
      <c r="B66" s="736">
        <v>52</v>
      </c>
      <c r="C66" s="555" t="s">
        <v>441</v>
      </c>
      <c r="D66" s="68">
        <v>223</v>
      </c>
      <c r="E66" s="94">
        <v>223</v>
      </c>
      <c r="F66" s="870">
        <f t="shared" si="64"/>
        <v>1</v>
      </c>
      <c r="G66" s="868">
        <v>266</v>
      </c>
      <c r="H66" s="94">
        <v>226</v>
      </c>
      <c r="I66" s="765">
        <v>0.84962406015037595</v>
      </c>
      <c r="J66" s="752">
        <f t="shared" si="65"/>
        <v>-43</v>
      </c>
      <c r="K66" s="753">
        <f t="shared" si="66"/>
        <v>-0.16165413533834586</v>
      </c>
      <c r="L66" s="149">
        <v>17</v>
      </c>
      <c r="M66" s="775">
        <v>15</v>
      </c>
      <c r="N66" s="753">
        <f t="shared" si="67"/>
        <v>1.205666089965398E-2</v>
      </c>
      <c r="O66" s="754">
        <v>1.438537666973122E-2</v>
      </c>
      <c r="P66" s="752">
        <f t="shared" si="68"/>
        <v>-3</v>
      </c>
      <c r="Q66" s="753">
        <f t="shared" si="69"/>
        <v>-1.3274336283185841E-2</v>
      </c>
      <c r="R66" s="154">
        <v>16</v>
      </c>
      <c r="S66" s="775">
        <v>14</v>
      </c>
      <c r="T66" s="753">
        <f t="shared" si="70"/>
        <v>1.7811501597444091E-2</v>
      </c>
      <c r="U66" s="753">
        <v>1.8750518543101304E-2</v>
      </c>
      <c r="V66" s="50">
        <v>176072.73991031389</v>
      </c>
      <c r="W66" s="766">
        <v>143343.73451327434</v>
      </c>
      <c r="X66" s="767">
        <f t="shared" si="71"/>
        <v>32729.005397039553</v>
      </c>
      <c r="Y66" s="757">
        <f t="shared" si="72"/>
        <v>0.22832532937816466</v>
      </c>
    </row>
    <row r="67" spans="2:25" ht="15.75" x14ac:dyDescent="0.25">
      <c r="B67" s="736">
        <v>53</v>
      </c>
      <c r="C67" s="555" t="s">
        <v>442</v>
      </c>
      <c r="D67" s="68">
        <v>462</v>
      </c>
      <c r="E67" s="94">
        <v>303</v>
      </c>
      <c r="F67" s="870">
        <f t="shared" si="64"/>
        <v>0.6558441558441559</v>
      </c>
      <c r="G67" s="868">
        <v>316</v>
      </c>
      <c r="H67" s="94">
        <v>232</v>
      </c>
      <c r="I67" s="765">
        <v>0.73417721518987344</v>
      </c>
      <c r="J67" s="752">
        <f t="shared" si="65"/>
        <v>146</v>
      </c>
      <c r="K67" s="753">
        <f t="shared" si="66"/>
        <v>0.46202531645569622</v>
      </c>
      <c r="L67" s="149">
        <v>11</v>
      </c>
      <c r="M67" s="775">
        <v>14</v>
      </c>
      <c r="N67" s="753">
        <f t="shared" si="67"/>
        <v>2.4978373702422146E-2</v>
      </c>
      <c r="O67" s="754">
        <v>1.7089394840733331E-2</v>
      </c>
      <c r="P67" s="752">
        <f t="shared" si="68"/>
        <v>71</v>
      </c>
      <c r="Q67" s="753">
        <f t="shared" si="69"/>
        <v>0.30603448275862066</v>
      </c>
      <c r="R67" s="154">
        <v>14</v>
      </c>
      <c r="S67" s="775">
        <v>13</v>
      </c>
      <c r="T67" s="753">
        <f t="shared" si="70"/>
        <v>2.4201277955271567E-2</v>
      </c>
      <c r="U67" s="753">
        <v>1.9248319920351781E-2</v>
      </c>
      <c r="V67" s="50">
        <v>294454.29042904289</v>
      </c>
      <c r="W67" s="766">
        <v>221951.11206896551</v>
      </c>
      <c r="X67" s="767">
        <f t="shared" si="71"/>
        <v>72503.178360077378</v>
      </c>
      <c r="Y67" s="757">
        <f t="shared" si="72"/>
        <v>0.32666282986475376</v>
      </c>
    </row>
    <row r="68" spans="2:25" ht="16.5" thickBot="1" x14ac:dyDescent="0.3">
      <c r="B68" s="310"/>
      <c r="C68" s="789"/>
      <c r="D68" s="790"/>
      <c r="E68" s="791"/>
      <c r="F68" s="792"/>
      <c r="G68" s="790"/>
      <c r="H68" s="791"/>
      <c r="I68" s="793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01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310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310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CD13-2EAA-4ECA-A294-7111B93E9BBB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1"/>
      <c r="C2" s="721" t="s">
        <v>446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03"/>
      <c r="Q2" s="496"/>
      <c r="R2" s="1"/>
      <c r="S2" s="1"/>
      <c r="T2" s="1"/>
      <c r="U2" s="1"/>
      <c r="V2" s="1"/>
      <c r="W2" s="1"/>
      <c r="X2" s="1"/>
      <c r="Y2" s="1"/>
    </row>
    <row r="3" spans="2:25" x14ac:dyDescent="0.25">
      <c r="B3" s="1"/>
      <c r="C3" s="804" t="s">
        <v>443</v>
      </c>
      <c r="D3" s="1"/>
      <c r="E3" s="1"/>
      <c r="F3" s="1"/>
      <c r="G3" s="1"/>
      <c r="H3" s="1"/>
      <c r="I3" s="787"/>
      <c r="J3" s="787"/>
      <c r="K3" s="787"/>
      <c r="L3" s="787"/>
      <c r="M3" s="787"/>
      <c r="N3" s="787"/>
      <c r="O3" s="787"/>
      <c r="P3" s="803"/>
      <c r="Q3" s="803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1"/>
      <c r="C4" s="805"/>
      <c r="D4" s="805"/>
      <c r="E4" s="805"/>
      <c r="F4" s="805"/>
      <c r="G4" s="805"/>
      <c r="H4" s="805"/>
      <c r="I4" s="806"/>
      <c r="J4" s="806"/>
      <c r="K4" s="806"/>
      <c r="L4" s="806"/>
      <c r="M4" s="806"/>
      <c r="N4" s="806"/>
      <c r="O4" s="806"/>
      <c r="P4" s="807"/>
      <c r="Q4" s="807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1"/>
      <c r="C5" s="1"/>
      <c r="D5" s="1"/>
      <c r="E5" s="1"/>
      <c r="F5" s="1"/>
      <c r="G5" s="1"/>
      <c r="H5" s="1"/>
      <c r="I5" s="787"/>
      <c r="J5" s="787"/>
      <c r="K5" s="787"/>
      <c r="L5" s="787"/>
      <c r="M5" s="787"/>
      <c r="N5" s="787"/>
      <c r="O5" s="787"/>
      <c r="P5" s="803"/>
      <c r="Q5" s="803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1"/>
      <c r="C6" s="1243" t="s">
        <v>409</v>
      </c>
      <c r="D6" s="1245">
        <v>2021</v>
      </c>
      <c r="E6" s="1246"/>
      <c r="F6" s="1247"/>
      <c r="G6" s="1227">
        <v>2018</v>
      </c>
      <c r="H6" s="1227"/>
      <c r="I6" s="1227"/>
      <c r="J6" s="1250" t="s">
        <v>410</v>
      </c>
      <c r="K6" s="1251"/>
      <c r="L6" s="1251"/>
      <c r="M6" s="1251"/>
      <c r="N6" s="1251"/>
      <c r="O6" s="1252"/>
      <c r="P6" s="1253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1"/>
      <c r="C7" s="1244"/>
      <c r="D7" s="1248"/>
      <c r="E7" s="1235"/>
      <c r="F7" s="1249"/>
      <c r="G7" s="1228"/>
      <c r="H7" s="1228"/>
      <c r="I7" s="1228"/>
      <c r="J7" s="1241"/>
      <c r="K7" s="1238"/>
      <c r="L7" s="1238"/>
      <c r="M7" s="1238"/>
      <c r="N7" s="1238"/>
      <c r="O7" s="1242"/>
      <c r="P7" s="125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1"/>
      <c r="C8" s="1244"/>
      <c r="D8" s="1248"/>
      <c r="E8" s="1235"/>
      <c r="F8" s="1249"/>
      <c r="G8" s="1228"/>
      <c r="H8" s="1228"/>
      <c r="I8" s="1228"/>
      <c r="J8" s="1241"/>
      <c r="K8" s="1238"/>
      <c r="L8" s="1238"/>
      <c r="M8" s="1238"/>
      <c r="N8" s="1238"/>
      <c r="O8" s="1242"/>
      <c r="P8" s="125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1"/>
      <c r="C9" s="1244"/>
      <c r="D9" s="1248" t="s">
        <v>321</v>
      </c>
      <c r="E9" s="1257" t="s">
        <v>322</v>
      </c>
      <c r="F9" s="1258" t="s">
        <v>412</v>
      </c>
      <c r="G9" s="1233" t="s">
        <v>321</v>
      </c>
      <c r="H9" s="1234" t="s">
        <v>322</v>
      </c>
      <c r="I9" s="1222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41" t="s">
        <v>413</v>
      </c>
      <c r="Q9" s="1238"/>
      <c r="R9" s="1238" t="s">
        <v>414</v>
      </c>
      <c r="S9" s="1238"/>
      <c r="T9" s="1238" t="s">
        <v>415</v>
      </c>
      <c r="U9" s="1238"/>
      <c r="V9" s="1235" t="s">
        <v>16</v>
      </c>
      <c r="W9" s="1235"/>
      <c r="X9" s="1235"/>
      <c r="Y9" s="1240"/>
    </row>
    <row r="10" spans="2:25" ht="15.75" thickBot="1" x14ac:dyDescent="0.3">
      <c r="B10" s="1"/>
      <c r="C10" s="1244"/>
      <c r="D10" s="1248"/>
      <c r="E10" s="1257"/>
      <c r="F10" s="1258"/>
      <c r="G10" s="1233"/>
      <c r="H10" s="1234"/>
      <c r="I10" s="1222"/>
      <c r="J10" s="1241"/>
      <c r="K10" s="1238"/>
      <c r="L10" s="1238"/>
      <c r="M10" s="1238"/>
      <c r="N10" s="1238"/>
      <c r="O10" s="1242"/>
      <c r="P10" s="1241"/>
      <c r="Q10" s="1238"/>
      <c r="R10" s="1238"/>
      <c r="S10" s="1238"/>
      <c r="T10" s="1238"/>
      <c r="U10" s="1238"/>
      <c r="V10" s="1235"/>
      <c r="W10" s="1235"/>
      <c r="X10" s="1235"/>
      <c r="Y10" s="1240"/>
    </row>
    <row r="11" spans="2:25" ht="15.75" thickBot="1" x14ac:dyDescent="0.3">
      <c r="B11" s="1"/>
      <c r="C11" s="1244"/>
      <c r="D11" s="1248"/>
      <c r="E11" s="1257"/>
      <c r="F11" s="1258"/>
      <c r="G11" s="1233"/>
      <c r="H11" s="1234"/>
      <c r="I11" s="1222"/>
      <c r="J11" s="1241" t="s">
        <v>416</v>
      </c>
      <c r="K11" s="1238" t="s">
        <v>417</v>
      </c>
      <c r="L11" s="1235">
        <v>2021</v>
      </c>
      <c r="M11" s="1235">
        <v>2018</v>
      </c>
      <c r="N11" s="1235">
        <v>2021</v>
      </c>
      <c r="O11" s="1235">
        <v>2018</v>
      </c>
      <c r="P11" s="1241" t="s">
        <v>416</v>
      </c>
      <c r="Q11" s="1238" t="s">
        <v>417</v>
      </c>
      <c r="R11" s="1235">
        <v>2021</v>
      </c>
      <c r="S11" s="1235">
        <v>2018</v>
      </c>
      <c r="T11" s="1235">
        <v>2021</v>
      </c>
      <c r="U11" s="1235">
        <v>2018</v>
      </c>
      <c r="V11" s="1235">
        <v>2021</v>
      </c>
      <c r="W11" s="1235">
        <v>2018</v>
      </c>
      <c r="X11" s="1236" t="s">
        <v>418</v>
      </c>
      <c r="Y11" s="1237"/>
    </row>
    <row r="12" spans="2:25" ht="15.75" thickBot="1" x14ac:dyDescent="0.3">
      <c r="B12" s="1"/>
      <c r="C12" s="1244"/>
      <c r="D12" s="1248"/>
      <c r="E12" s="1257"/>
      <c r="F12" s="1258"/>
      <c r="G12" s="1233"/>
      <c r="H12" s="1234"/>
      <c r="I12" s="1222"/>
      <c r="J12" s="1241"/>
      <c r="K12" s="1238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1"/>
      <c r="C13" s="1244"/>
      <c r="D13" s="1248"/>
      <c r="E13" s="1257"/>
      <c r="F13" s="1258"/>
      <c r="G13" s="1233"/>
      <c r="H13" s="1234"/>
      <c r="I13" s="1222"/>
      <c r="J13" s="1241"/>
      <c r="K13" s="1238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ht="15.75" x14ac:dyDescent="0.25">
      <c r="B14" s="5"/>
      <c r="C14" s="7"/>
      <c r="D14" s="808"/>
      <c r="E14" s="809"/>
      <c r="F14" s="810"/>
      <c r="G14" s="811"/>
      <c r="H14" s="729"/>
      <c r="I14" s="730"/>
      <c r="J14" s="812"/>
      <c r="K14" s="813"/>
      <c r="L14" s="813"/>
      <c r="M14" s="814"/>
      <c r="N14" s="813"/>
      <c r="O14" s="810"/>
      <c r="P14" s="815"/>
      <c r="Q14" s="813"/>
      <c r="R14" s="813"/>
      <c r="S14" s="813"/>
      <c r="T14" s="813"/>
      <c r="U14" s="814"/>
      <c r="V14" s="816"/>
      <c r="W14" s="816"/>
      <c r="X14" s="814"/>
      <c r="Y14" s="817"/>
    </row>
    <row r="15" spans="2:25" ht="15.75" x14ac:dyDescent="0.25">
      <c r="B15" s="34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18647</v>
      </c>
      <c r="H15" s="486">
        <v>12975</v>
      </c>
      <c r="I15" s="741">
        <v>0.69582238429774224</v>
      </c>
      <c r="J15" s="742">
        <f>(D15-G15)</f>
        <v>-151</v>
      </c>
      <c r="K15" s="743">
        <f>(J15/G15)</f>
        <v>-8.097817343272376E-3</v>
      </c>
      <c r="L15" s="732"/>
      <c r="M15" s="818"/>
      <c r="N15" s="743">
        <f>(D15/D$15)</f>
        <v>1</v>
      </c>
      <c r="O15" s="762">
        <v>1</v>
      </c>
      <c r="P15" s="742">
        <f>(E15-H15)</f>
        <v>-455</v>
      </c>
      <c r="Q15" s="743">
        <f>(P15/H15)</f>
        <v>-3.5067437379576107E-2</v>
      </c>
      <c r="R15" s="743"/>
      <c r="S15" s="818"/>
      <c r="T15" s="743">
        <f>(E15/E$15)</f>
        <v>1</v>
      </c>
      <c r="U15" s="38">
        <v>1</v>
      </c>
      <c r="V15" s="39">
        <v>255676.546485623</v>
      </c>
      <c r="W15" s="17">
        <v>221371.24778420039</v>
      </c>
      <c r="X15" s="746">
        <f>(V15-W15)</f>
        <v>34305.298701422609</v>
      </c>
      <c r="Y15" s="747">
        <f>(X15/W15)</f>
        <v>0.15496727350457223</v>
      </c>
    </row>
    <row r="16" spans="2:25" ht="15.75" x14ac:dyDescent="0.25">
      <c r="B16" s="34">
        <v>2</v>
      </c>
      <c r="C16" s="768"/>
      <c r="D16" s="549"/>
      <c r="E16" s="867"/>
      <c r="F16" s="750"/>
      <c r="G16" s="502"/>
      <c r="H16" s="501"/>
      <c r="I16" s="771"/>
      <c r="J16" s="752"/>
      <c r="K16" s="753"/>
      <c r="L16" s="733"/>
      <c r="M16" s="820"/>
      <c r="N16" s="753"/>
      <c r="O16" s="819"/>
      <c r="P16" s="752"/>
      <c r="Q16" s="753"/>
      <c r="R16" s="753"/>
      <c r="S16" s="820"/>
      <c r="T16" s="753"/>
      <c r="U16" s="821"/>
      <c r="V16" s="50"/>
      <c r="W16" s="16"/>
      <c r="X16" s="733"/>
      <c r="Y16" s="757"/>
    </row>
    <row r="17" spans="2:25" ht="15.75" x14ac:dyDescent="0.25">
      <c r="B17" s="34">
        <v>3</v>
      </c>
      <c r="C17" s="8"/>
      <c r="D17" s="549"/>
      <c r="E17" s="867"/>
      <c r="F17" s="758"/>
      <c r="G17" s="514"/>
      <c r="H17" s="513"/>
      <c r="I17" s="759"/>
      <c r="J17" s="514"/>
      <c r="K17" s="513"/>
      <c r="L17" s="513"/>
      <c r="M17" s="820"/>
      <c r="N17" s="513"/>
      <c r="O17" s="819"/>
      <c r="P17" s="514"/>
      <c r="Q17" s="513"/>
      <c r="R17" s="513"/>
      <c r="S17" s="820"/>
      <c r="T17" s="513"/>
      <c r="U17" s="821"/>
      <c r="V17" s="50"/>
      <c r="W17" s="16"/>
      <c r="X17" s="760"/>
      <c r="Y17" s="761"/>
    </row>
    <row r="18" spans="2:25" ht="15.75" x14ac:dyDescent="0.25">
      <c r="B18" s="34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16485</v>
      </c>
      <c r="H18" s="486">
        <v>12331</v>
      </c>
      <c r="I18" s="741">
        <v>0.74801334546557474</v>
      </c>
      <c r="J18" s="742">
        <f t="shared" ref="J18:J24" si="0">(D18-G18)</f>
        <v>-602</v>
      </c>
      <c r="K18" s="743">
        <f t="shared" ref="K18:K24" si="1">(J18/G18)</f>
        <v>-3.6518046709129511E-2</v>
      </c>
      <c r="L18" s="732"/>
      <c r="M18" s="818"/>
      <c r="N18" s="743">
        <f t="shared" ref="N18:N24" si="2">(D18/D$15)</f>
        <v>0.85872621107266434</v>
      </c>
      <c r="O18" s="762">
        <v>0.88405641658175582</v>
      </c>
      <c r="P18" s="742">
        <f t="shared" ref="P18:P24" si="3">(E18-H18)</f>
        <v>-885</v>
      </c>
      <c r="Q18" s="743">
        <f t="shared" ref="Q18:Q24" si="4">(P18/H18)</f>
        <v>-7.1770334928229665E-2</v>
      </c>
      <c r="R18" s="743"/>
      <c r="S18" s="818"/>
      <c r="T18" s="743">
        <f t="shared" ref="T18:T24" si="5">(E18/E$15)</f>
        <v>0.91421725239616614</v>
      </c>
      <c r="U18" s="38">
        <v>0.95036608863198457</v>
      </c>
      <c r="V18" s="39">
        <v>251360.53057836799</v>
      </c>
      <c r="W18" s="17">
        <v>220027.87316519342</v>
      </c>
      <c r="X18" s="746">
        <f t="shared" ref="X18:X24" si="6">(V18-W18)</f>
        <v>31332.657413174573</v>
      </c>
      <c r="Y18" s="747">
        <f t="shared" ref="Y18:Y24" si="7">(X18/W18)</f>
        <v>0.14240312812391051</v>
      </c>
    </row>
    <row r="19" spans="2:25" ht="15.75" x14ac:dyDescent="0.25">
      <c r="B19" s="34">
        <v>5</v>
      </c>
      <c r="C19" s="551" t="s">
        <v>228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8367</v>
      </c>
      <c r="H19" s="501">
        <v>6201</v>
      </c>
      <c r="I19" s="765">
        <v>0.74112585155969879</v>
      </c>
      <c r="J19" s="752">
        <f t="shared" si="0"/>
        <v>-1320</v>
      </c>
      <c r="K19" s="753">
        <f t="shared" si="1"/>
        <v>-0.15776263893868769</v>
      </c>
      <c r="L19" s="733"/>
      <c r="M19" s="820"/>
      <c r="N19" s="753">
        <f t="shared" si="2"/>
        <v>0.38100129757785467</v>
      </c>
      <c r="O19" s="764">
        <v>0.44870488550437065</v>
      </c>
      <c r="P19" s="752">
        <f t="shared" si="3"/>
        <v>-1659</v>
      </c>
      <c r="Q19" s="753">
        <f t="shared" si="4"/>
        <v>-0.2675374939525883</v>
      </c>
      <c r="R19" s="753"/>
      <c r="S19" s="820"/>
      <c r="T19" s="753">
        <f t="shared" si="5"/>
        <v>0.36277955271565493</v>
      </c>
      <c r="U19" s="35">
        <v>0.47791907514450865</v>
      </c>
      <c r="V19" s="50">
        <v>221245.12263320124</v>
      </c>
      <c r="W19" s="16">
        <v>211538.29656507014</v>
      </c>
      <c r="X19" s="767">
        <f t="shared" si="6"/>
        <v>9706.8260681311076</v>
      </c>
      <c r="Y19" s="757">
        <f t="shared" si="7"/>
        <v>4.5886849926227158E-2</v>
      </c>
    </row>
    <row r="20" spans="2:25" ht="15.75" x14ac:dyDescent="0.25">
      <c r="B20" s="34">
        <v>6</v>
      </c>
      <c r="C20" s="551" t="s">
        <v>229</v>
      </c>
      <c r="D20" s="290">
        <v>8245</v>
      </c>
      <c r="E20" s="304">
        <v>6315</v>
      </c>
      <c r="F20" s="870">
        <f t="shared" si="8"/>
        <v>0.76591873862947246</v>
      </c>
      <c r="G20" s="502">
        <v>7591</v>
      </c>
      <c r="H20" s="501">
        <v>5623</v>
      </c>
      <c r="I20" s="765">
        <v>0.74074561981293641</v>
      </c>
      <c r="J20" s="752">
        <f t="shared" si="0"/>
        <v>654</v>
      </c>
      <c r="K20" s="753">
        <f t="shared" si="1"/>
        <v>8.6154656830457116E-2</v>
      </c>
      <c r="L20" s="733"/>
      <c r="M20" s="820"/>
      <c r="N20" s="753">
        <f t="shared" si="2"/>
        <v>0.44577205882352944</v>
      </c>
      <c r="O20" s="764">
        <v>0.40708961227007023</v>
      </c>
      <c r="P20" s="752">
        <f t="shared" si="3"/>
        <v>692</v>
      </c>
      <c r="Q20" s="753">
        <f t="shared" si="4"/>
        <v>0.12306597901476081</v>
      </c>
      <c r="R20" s="753"/>
      <c r="S20" s="820"/>
      <c r="T20" s="753">
        <f t="shared" si="5"/>
        <v>0.50439297124600635</v>
      </c>
      <c r="U20" s="35">
        <v>0.43337186897880542</v>
      </c>
      <c r="V20" s="50">
        <v>275416.63103721297</v>
      </c>
      <c r="W20" s="16">
        <v>229862.74693224259</v>
      </c>
      <c r="X20" s="767">
        <f t="shared" si="6"/>
        <v>45553.884104970377</v>
      </c>
      <c r="Y20" s="757">
        <f t="shared" si="7"/>
        <v>0.19817862926000118</v>
      </c>
    </row>
    <row r="21" spans="2:25" ht="15.75" x14ac:dyDescent="0.25">
      <c r="B21" s="34">
        <v>7</v>
      </c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502">
        <v>527</v>
      </c>
      <c r="H21" s="501">
        <v>507</v>
      </c>
      <c r="I21" s="765">
        <v>0.9620493358633776</v>
      </c>
      <c r="J21" s="752">
        <f t="shared" si="0"/>
        <v>64</v>
      </c>
      <c r="K21" s="753">
        <f t="shared" si="1"/>
        <v>0.12144212523719165</v>
      </c>
      <c r="L21" s="733"/>
      <c r="M21" s="820"/>
      <c r="N21" s="753">
        <f t="shared" si="2"/>
        <v>3.1952854671280277E-2</v>
      </c>
      <c r="O21" s="764">
        <v>2.8261918807314851E-2</v>
      </c>
      <c r="P21" s="752">
        <f t="shared" si="3"/>
        <v>82</v>
      </c>
      <c r="Q21" s="753">
        <f t="shared" si="4"/>
        <v>0.16173570019723865</v>
      </c>
      <c r="R21" s="753"/>
      <c r="S21" s="820"/>
      <c r="T21" s="753">
        <f t="shared" si="5"/>
        <v>4.7044728434504794E-2</v>
      </c>
      <c r="U21" s="35">
        <v>3.9075144508670522E-2</v>
      </c>
      <c r="V21" s="50">
        <v>225672.76910016977</v>
      </c>
      <c r="W21" s="16">
        <v>214785.99802761342</v>
      </c>
      <c r="X21" s="767">
        <f t="shared" si="6"/>
        <v>10886.771072556352</v>
      </c>
      <c r="Y21" s="757">
        <f t="shared" si="7"/>
        <v>5.0686595832735437E-2</v>
      </c>
    </row>
    <row r="22" spans="2:25" ht="15.75" x14ac:dyDescent="0.25">
      <c r="B22" s="34">
        <v>8</v>
      </c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488">
        <v>2162</v>
      </c>
      <c r="H22" s="486">
        <v>644</v>
      </c>
      <c r="I22" s="741">
        <v>0.2978723404255319</v>
      </c>
      <c r="J22" s="742">
        <f t="shared" si="0"/>
        <v>451</v>
      </c>
      <c r="K22" s="743">
        <f t="shared" si="1"/>
        <v>0.20860314523589268</v>
      </c>
      <c r="L22" s="732"/>
      <c r="M22" s="818"/>
      <c r="N22" s="743">
        <f t="shared" si="2"/>
        <v>0.14127378892733564</v>
      </c>
      <c r="O22" s="762">
        <v>0.11594358341824422</v>
      </c>
      <c r="P22" s="742">
        <f t="shared" si="3"/>
        <v>430</v>
      </c>
      <c r="Q22" s="743">
        <f t="shared" si="4"/>
        <v>0.66770186335403725</v>
      </c>
      <c r="R22" s="743"/>
      <c r="S22" s="818"/>
      <c r="T22" s="743">
        <f t="shared" si="5"/>
        <v>8.5782747603833864E-2</v>
      </c>
      <c r="U22" s="38">
        <v>4.9633911368015413E-2</v>
      </c>
      <c r="V22" s="39">
        <v>301673.86312849162</v>
      </c>
      <c r="W22" s="17">
        <v>247093.53416149068</v>
      </c>
      <c r="X22" s="746">
        <f t="shared" si="6"/>
        <v>54580.32896700094</v>
      </c>
      <c r="Y22" s="747">
        <f t="shared" si="7"/>
        <v>0.2208893452117989</v>
      </c>
    </row>
    <row r="23" spans="2:25" ht="15.75" x14ac:dyDescent="0.25">
      <c r="B23" s="34">
        <v>9</v>
      </c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502">
        <v>1547</v>
      </c>
      <c r="H23" s="501">
        <v>99</v>
      </c>
      <c r="I23" s="765">
        <v>6.3994828700711048E-2</v>
      </c>
      <c r="J23" s="752">
        <f t="shared" si="0"/>
        <v>10</v>
      </c>
      <c r="K23" s="753">
        <f t="shared" si="1"/>
        <v>6.4641241111829343E-3</v>
      </c>
      <c r="L23" s="733"/>
      <c r="M23" s="820"/>
      <c r="N23" s="753">
        <f t="shared" si="2"/>
        <v>8.4180363321799304E-2</v>
      </c>
      <c r="O23" s="764">
        <v>8.2962406821472628E-2</v>
      </c>
      <c r="P23" s="752">
        <f t="shared" si="3"/>
        <v>92</v>
      </c>
      <c r="Q23" s="753">
        <f t="shared" si="4"/>
        <v>0.92929292929292928</v>
      </c>
      <c r="R23" s="753"/>
      <c r="S23" s="820"/>
      <c r="T23" s="753">
        <f t="shared" si="5"/>
        <v>1.52555910543131E-2</v>
      </c>
      <c r="U23" s="35">
        <v>7.6300578034682077E-3</v>
      </c>
      <c r="V23" s="50">
        <v>137317.27748691099</v>
      </c>
      <c r="W23" s="16">
        <v>157552.74747474748</v>
      </c>
      <c r="X23" s="767">
        <f t="shared" si="6"/>
        <v>-20235.469987836492</v>
      </c>
      <c r="Y23" s="757">
        <f t="shared" si="7"/>
        <v>-0.12843616066473121</v>
      </c>
    </row>
    <row r="24" spans="2:25" ht="15.75" x14ac:dyDescent="0.25">
      <c r="B24" s="34">
        <v>10</v>
      </c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502">
        <v>615</v>
      </c>
      <c r="H24" s="501">
        <v>545</v>
      </c>
      <c r="I24" s="765">
        <v>0.88617886178861793</v>
      </c>
      <c r="J24" s="752">
        <f t="shared" si="0"/>
        <v>441</v>
      </c>
      <c r="K24" s="753">
        <f t="shared" si="1"/>
        <v>0.71707317073170729</v>
      </c>
      <c r="L24" s="733"/>
      <c r="M24" s="820"/>
      <c r="N24" s="753">
        <f t="shared" si="2"/>
        <v>5.7093425605536333E-2</v>
      </c>
      <c r="O24" s="764">
        <v>3.2981176596771598E-2</v>
      </c>
      <c r="P24" s="752">
        <f t="shared" si="3"/>
        <v>338</v>
      </c>
      <c r="Q24" s="753">
        <f t="shared" si="4"/>
        <v>0.62018348623853214</v>
      </c>
      <c r="R24" s="753"/>
      <c r="S24" s="820"/>
      <c r="T24" s="753">
        <f t="shared" si="5"/>
        <v>7.052715654952077E-2</v>
      </c>
      <c r="U24" s="35">
        <v>4.2003853564547208E-2</v>
      </c>
      <c r="V24" s="50">
        <v>337225.51415628538</v>
      </c>
      <c r="W24" s="16">
        <v>263358.74128440366</v>
      </c>
      <c r="X24" s="767">
        <f t="shared" si="6"/>
        <v>73866.772871881723</v>
      </c>
      <c r="Y24" s="757">
        <f t="shared" si="7"/>
        <v>0.28047967009423197</v>
      </c>
    </row>
    <row r="25" spans="2:25" ht="15.75" x14ac:dyDescent="0.25">
      <c r="B25" s="34">
        <v>11</v>
      </c>
      <c r="C25" s="551"/>
      <c r="D25" s="422"/>
      <c r="E25" s="302"/>
      <c r="F25" s="758"/>
      <c r="G25" s="502"/>
      <c r="H25" s="501"/>
      <c r="I25" s="771"/>
      <c r="J25" s="752"/>
      <c r="K25" s="753"/>
      <c r="L25" s="733"/>
      <c r="M25" s="820"/>
      <c r="N25" s="753"/>
      <c r="O25" s="819"/>
      <c r="P25" s="752"/>
      <c r="Q25" s="753"/>
      <c r="R25" s="753"/>
      <c r="S25" s="820"/>
      <c r="T25" s="753"/>
      <c r="U25" s="821"/>
      <c r="V25" s="50"/>
      <c r="W25" s="16"/>
      <c r="X25" s="767"/>
      <c r="Y25" s="757"/>
    </row>
    <row r="26" spans="2:25" ht="15.75" x14ac:dyDescent="0.25">
      <c r="B26" s="34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18468</v>
      </c>
      <c r="H26" s="486">
        <v>12796</v>
      </c>
      <c r="I26" s="741">
        <v>0.69287416071041807</v>
      </c>
      <c r="J26" s="742">
        <f t="shared" ref="J26:J31" si="10">(D26-G26)</f>
        <v>-268</v>
      </c>
      <c r="K26" s="743">
        <f t="shared" ref="K26:K31" si="11">(J26/G26)</f>
        <v>-1.4511587611002815E-2</v>
      </c>
      <c r="L26" s="732"/>
      <c r="M26" s="818"/>
      <c r="N26" s="743">
        <f t="shared" ref="N26:N31" si="12">(D26/D$15)</f>
        <v>0.98399653979238755</v>
      </c>
      <c r="O26" s="762">
        <v>0.99040060063280955</v>
      </c>
      <c r="P26" s="742">
        <f t="shared" ref="P26:P31" si="13">(E26-H26)</f>
        <v>-564</v>
      </c>
      <c r="Q26" s="743">
        <f t="shared" ref="Q26:Q31" si="14">(P26/H26)</f>
        <v>-4.4076273835573616E-2</v>
      </c>
      <c r="R26" s="743"/>
      <c r="S26" s="818"/>
      <c r="T26" s="743">
        <f t="shared" ref="T26:T31" si="15">(E26/E$15)</f>
        <v>0.97699680511182108</v>
      </c>
      <c r="U26" s="38">
        <v>0.98620423892100195</v>
      </c>
      <c r="V26" s="39">
        <v>252148.27730542838</v>
      </c>
      <c r="W26" s="17">
        <v>220215.27547671148</v>
      </c>
      <c r="X26" s="746">
        <f t="shared" ref="X26:X31" si="16">(V26-W26)</f>
        <v>31933.001828716893</v>
      </c>
      <c r="Y26" s="747">
        <f t="shared" ref="Y26:Y31" si="17">(X26/W26)</f>
        <v>0.14500811426269072</v>
      </c>
    </row>
    <row r="27" spans="2:25" ht="15.75" x14ac:dyDescent="0.25">
      <c r="B27" s="34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18307</v>
      </c>
      <c r="H27" s="501">
        <v>12655</v>
      </c>
      <c r="I27" s="765">
        <v>0.69126563609548264</v>
      </c>
      <c r="J27" s="752">
        <f t="shared" si="10"/>
        <v>-343</v>
      </c>
      <c r="K27" s="753">
        <f t="shared" si="11"/>
        <v>-1.8736002621947887E-2</v>
      </c>
      <c r="L27" s="733"/>
      <c r="M27" s="820"/>
      <c r="N27" s="753">
        <f t="shared" si="12"/>
        <v>0.9712370242214533</v>
      </c>
      <c r="O27" s="764">
        <v>0.98176650399528076</v>
      </c>
      <c r="P27" s="752">
        <f t="shared" si="13"/>
        <v>-653</v>
      </c>
      <c r="Q27" s="753">
        <f t="shared" si="14"/>
        <v>-5.1600158040300277E-2</v>
      </c>
      <c r="R27" s="753"/>
      <c r="S27" s="820"/>
      <c r="T27" s="753">
        <f t="shared" si="15"/>
        <v>0.95862619808306704</v>
      </c>
      <c r="U27" s="35">
        <v>0.97533718689788051</v>
      </c>
      <c r="V27" s="50">
        <v>250091.30461589736</v>
      </c>
      <c r="W27" s="16">
        <v>219344.71039114974</v>
      </c>
      <c r="X27" s="767">
        <f t="shared" si="16"/>
        <v>30746.59422474762</v>
      </c>
      <c r="Y27" s="757">
        <f t="shared" si="17"/>
        <v>0.14017476952108074</v>
      </c>
    </row>
    <row r="28" spans="2:25" ht="15.75" x14ac:dyDescent="0.25">
      <c r="B28" s="34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13852</v>
      </c>
      <c r="H28" s="501">
        <v>8850</v>
      </c>
      <c r="I28" s="765">
        <v>0.63889691019347383</v>
      </c>
      <c r="J28" s="752">
        <f t="shared" si="10"/>
        <v>-1769</v>
      </c>
      <c r="K28" s="753">
        <f t="shared" si="11"/>
        <v>-0.12770719029742997</v>
      </c>
      <c r="L28" s="733"/>
      <c r="M28" s="820"/>
      <c r="N28" s="753">
        <f t="shared" si="12"/>
        <v>0.653276384083045</v>
      </c>
      <c r="O28" s="764">
        <v>0.74285407840403284</v>
      </c>
      <c r="P28" s="752">
        <f t="shared" si="13"/>
        <v>-1558</v>
      </c>
      <c r="Q28" s="753">
        <f t="shared" si="14"/>
        <v>-0.17604519774011299</v>
      </c>
      <c r="R28" s="753"/>
      <c r="S28" s="820"/>
      <c r="T28" s="753">
        <f t="shared" si="15"/>
        <v>0.58242811501597447</v>
      </c>
      <c r="U28" s="35">
        <v>0.68208092485549132</v>
      </c>
      <c r="V28" s="50">
        <v>225363.85394953375</v>
      </c>
      <c r="W28" s="16">
        <v>214261.61333333334</v>
      </c>
      <c r="X28" s="767">
        <f t="shared" si="16"/>
        <v>11102.240616200404</v>
      </c>
      <c r="Y28" s="757">
        <f t="shared" si="17"/>
        <v>5.1816284043975293E-2</v>
      </c>
    </row>
    <row r="29" spans="2:25" ht="15.75" x14ac:dyDescent="0.25">
      <c r="B29" s="34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4455</v>
      </c>
      <c r="H29" s="501">
        <v>3805</v>
      </c>
      <c r="I29" s="765">
        <v>0.85409652076318743</v>
      </c>
      <c r="J29" s="752">
        <f t="shared" si="10"/>
        <v>1426</v>
      </c>
      <c r="K29" s="753">
        <f t="shared" si="11"/>
        <v>0.32008978675645344</v>
      </c>
      <c r="L29" s="733"/>
      <c r="M29" s="820"/>
      <c r="N29" s="753">
        <f t="shared" si="12"/>
        <v>0.3179606401384083</v>
      </c>
      <c r="O29" s="764">
        <v>0.23891242559124792</v>
      </c>
      <c r="P29" s="752">
        <f t="shared" si="13"/>
        <v>905</v>
      </c>
      <c r="Q29" s="753">
        <f t="shared" si="14"/>
        <v>0.23784494086727989</v>
      </c>
      <c r="R29" s="753"/>
      <c r="S29" s="820"/>
      <c r="T29" s="753">
        <f t="shared" si="15"/>
        <v>0.37619808306709263</v>
      </c>
      <c r="U29" s="35">
        <v>0.29325626204238919</v>
      </c>
      <c r="V29" s="50">
        <v>288374.22823779192</v>
      </c>
      <c r="W29" s="16">
        <v>231167.41971090669</v>
      </c>
      <c r="X29" s="767">
        <f t="shared" si="16"/>
        <v>57206.80852688523</v>
      </c>
      <c r="Y29" s="757">
        <f t="shared" si="17"/>
        <v>0.24746916584710299</v>
      </c>
    </row>
    <row r="30" spans="2:25" ht="15.75" x14ac:dyDescent="0.25">
      <c r="B30" s="34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161</v>
      </c>
      <c r="H30" s="501">
        <v>141</v>
      </c>
      <c r="I30" s="765">
        <v>0.87577639751552794</v>
      </c>
      <c r="J30" s="752">
        <f t="shared" si="10"/>
        <v>75</v>
      </c>
      <c r="K30" s="753">
        <f t="shared" si="11"/>
        <v>0.46583850931677018</v>
      </c>
      <c r="L30" s="733"/>
      <c r="M30" s="820"/>
      <c r="N30" s="753">
        <f t="shared" si="12"/>
        <v>1.2759515570934256E-2</v>
      </c>
      <c r="O30" s="764">
        <v>8.6340966375288257E-3</v>
      </c>
      <c r="P30" s="752">
        <f t="shared" si="13"/>
        <v>89</v>
      </c>
      <c r="Q30" s="753">
        <f t="shared" si="14"/>
        <v>0.63120567375886527</v>
      </c>
      <c r="R30" s="753"/>
      <c r="S30" s="820"/>
      <c r="T30" s="753">
        <f t="shared" si="15"/>
        <v>1.8370607028753993E-2</v>
      </c>
      <c r="U30" s="35">
        <v>1.0867052023121387E-2</v>
      </c>
      <c r="V30" s="50">
        <v>359486.47826086957</v>
      </c>
      <c r="W30" s="16">
        <v>298350.03546099289</v>
      </c>
      <c r="X30" s="767">
        <f t="shared" si="16"/>
        <v>61136.442799876677</v>
      </c>
      <c r="Y30" s="757">
        <f t="shared" si="17"/>
        <v>0.20491515177939312</v>
      </c>
    </row>
    <row r="31" spans="2:25" ht="15.75" x14ac:dyDescent="0.25">
      <c r="B31" s="34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179</v>
      </c>
      <c r="H31" s="486">
        <v>179</v>
      </c>
      <c r="I31" s="741">
        <v>1</v>
      </c>
      <c r="J31" s="742">
        <f t="shared" si="10"/>
        <v>117</v>
      </c>
      <c r="K31" s="743">
        <f t="shared" si="11"/>
        <v>0.65363128491620115</v>
      </c>
      <c r="L31" s="732"/>
      <c r="M31" s="818"/>
      <c r="N31" s="743">
        <f t="shared" si="12"/>
        <v>1.6003460207612456E-2</v>
      </c>
      <c r="O31" s="762">
        <v>9.5993993671904324E-3</v>
      </c>
      <c r="P31" s="742">
        <f t="shared" si="13"/>
        <v>109</v>
      </c>
      <c r="Q31" s="743">
        <f t="shared" si="14"/>
        <v>0.60893854748603349</v>
      </c>
      <c r="R31" s="743"/>
      <c r="S31" s="818"/>
      <c r="T31" s="743">
        <f t="shared" si="15"/>
        <v>2.3003194888178913E-2</v>
      </c>
      <c r="U31" s="38">
        <v>1.3795761078998074E-2</v>
      </c>
      <c r="V31" s="39">
        <v>405529.97916666669</v>
      </c>
      <c r="W31" s="17">
        <v>304007.12290502794</v>
      </c>
      <c r="X31" s="746">
        <f t="shared" si="16"/>
        <v>101522.85626163875</v>
      </c>
      <c r="Y31" s="747">
        <f t="shared" si="17"/>
        <v>0.33394893939164239</v>
      </c>
    </row>
    <row r="32" spans="2:25" ht="15.75" x14ac:dyDescent="0.25">
      <c r="B32" s="34">
        <v>18</v>
      </c>
      <c r="C32" s="823"/>
      <c r="D32" s="549"/>
      <c r="E32" s="867"/>
      <c r="F32" s="750"/>
      <c r="G32" s="502"/>
      <c r="H32" s="501"/>
      <c r="I32" s="771"/>
      <c r="J32" s="734"/>
      <c r="K32" s="733"/>
      <c r="L32" s="733"/>
      <c r="M32" s="820"/>
      <c r="N32" s="753"/>
      <c r="O32" s="819"/>
      <c r="P32" s="734"/>
      <c r="Q32" s="733"/>
      <c r="R32" s="733"/>
      <c r="S32" s="820"/>
      <c r="T32" s="733"/>
      <c r="U32" s="821"/>
      <c r="V32" s="50"/>
      <c r="W32" s="16"/>
      <c r="X32" s="733"/>
      <c r="Y32" s="772"/>
    </row>
    <row r="33" spans="2:25" ht="15.75" x14ac:dyDescent="0.25">
      <c r="B33" s="34">
        <v>19</v>
      </c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488">
        <v>9008</v>
      </c>
      <c r="H33" s="486">
        <v>5152</v>
      </c>
      <c r="I33" s="741">
        <v>0.5719360568383659</v>
      </c>
      <c r="J33" s="742">
        <f t="shared" ref="J33:J39" si="19">(D33-G33)</f>
        <v>-1602</v>
      </c>
      <c r="K33" s="743">
        <f t="shared" ref="K33:K39" si="20">(J33/G33)</f>
        <v>-0.17784191829484902</v>
      </c>
      <c r="L33" s="732"/>
      <c r="M33" s="818"/>
      <c r="N33" s="743">
        <f t="shared" ref="N33:N39" si="21">(D33/D$15)</f>
        <v>0.40041089965397925</v>
      </c>
      <c r="O33" s="762">
        <v>0.48308038826620903</v>
      </c>
      <c r="P33" s="742">
        <f t="shared" ref="P33:P39" si="22">(E33-H33)</f>
        <v>-755</v>
      </c>
      <c r="Q33" s="743">
        <f t="shared" ref="Q33:Q39" si="23">(P33/H33)</f>
        <v>-0.14654503105590061</v>
      </c>
      <c r="R33" s="732"/>
      <c r="S33" s="818"/>
      <c r="T33" s="743">
        <f t="shared" ref="T33:T39" si="24">(E33/E$15)</f>
        <v>0.35119808306709266</v>
      </c>
      <c r="U33" s="38">
        <v>0.3970712909441233</v>
      </c>
      <c r="V33" s="39">
        <v>227193.65385490106</v>
      </c>
      <c r="W33" s="17">
        <v>202374.2637810559</v>
      </c>
      <c r="X33" s="746">
        <f t="shared" ref="X33:X39" si="25">(V33-W33)</f>
        <v>24819.390073845163</v>
      </c>
      <c r="Y33" s="747">
        <f t="shared" ref="Y33:Y39" si="26">(X33/W33)</f>
        <v>0.12264103947869921</v>
      </c>
    </row>
    <row r="34" spans="2:25" ht="15.75" x14ac:dyDescent="0.25">
      <c r="B34" s="34">
        <v>20</v>
      </c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2046</v>
      </c>
      <c r="H34" s="501">
        <v>2040</v>
      </c>
      <c r="I34" s="765">
        <v>0.99706744868035191</v>
      </c>
      <c r="J34" s="752">
        <f t="shared" si="19"/>
        <v>-301</v>
      </c>
      <c r="K34" s="753">
        <f t="shared" si="20"/>
        <v>-0.14711632453567938</v>
      </c>
      <c r="L34" s="149">
        <v>4</v>
      </c>
      <c r="M34" s="733">
        <v>3</v>
      </c>
      <c r="N34" s="753">
        <f t="shared" si="21"/>
        <v>9.4344723183391002E-2</v>
      </c>
      <c r="O34" s="764">
        <v>0.10972274360486942</v>
      </c>
      <c r="P34" s="752">
        <f t="shared" si="22"/>
        <v>-635</v>
      </c>
      <c r="Q34" s="753">
        <f t="shared" si="23"/>
        <v>-0.31127450980392157</v>
      </c>
      <c r="R34" s="154">
        <v>3</v>
      </c>
      <c r="S34" s="733">
        <v>2</v>
      </c>
      <c r="T34" s="753">
        <f t="shared" si="24"/>
        <v>0.11222044728434505</v>
      </c>
      <c r="U34" s="35">
        <v>0.15722543352601157</v>
      </c>
      <c r="V34" s="50">
        <v>191026.8590747331</v>
      </c>
      <c r="W34" s="16">
        <v>169031.25098039216</v>
      </c>
      <c r="X34" s="767">
        <f t="shared" si="25"/>
        <v>21995.608094340947</v>
      </c>
      <c r="Y34" s="757">
        <f t="shared" si="26"/>
        <v>0.13012746439942319</v>
      </c>
    </row>
    <row r="35" spans="2:25" ht="15.75" x14ac:dyDescent="0.25">
      <c r="B35" s="34">
        <v>21</v>
      </c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2107</v>
      </c>
      <c r="H35" s="501">
        <v>1079</v>
      </c>
      <c r="I35" s="765">
        <v>0.51210251542477458</v>
      </c>
      <c r="J35" s="752">
        <f t="shared" si="19"/>
        <v>-1121</v>
      </c>
      <c r="K35" s="753">
        <f t="shared" si="20"/>
        <v>-0.53203607024205035</v>
      </c>
      <c r="L35" s="149">
        <v>7</v>
      </c>
      <c r="M35" s="733">
        <v>2</v>
      </c>
      <c r="N35" s="753">
        <f t="shared" si="21"/>
        <v>5.3308823529411763E-2</v>
      </c>
      <c r="O35" s="764">
        <v>0.11299404729983376</v>
      </c>
      <c r="P35" s="752">
        <f t="shared" si="22"/>
        <v>-193</v>
      </c>
      <c r="Q35" s="753">
        <f t="shared" si="23"/>
        <v>-0.1788693234476367</v>
      </c>
      <c r="R35" s="154">
        <v>5</v>
      </c>
      <c r="S35" s="733">
        <v>4</v>
      </c>
      <c r="T35" s="753">
        <f t="shared" si="24"/>
        <v>7.0766773162939292E-2</v>
      </c>
      <c r="U35" s="35">
        <v>8.3159922928709051E-2</v>
      </c>
      <c r="V35" s="50">
        <v>239302.77539503385</v>
      </c>
      <c r="W35" s="16">
        <v>223958.64874884152</v>
      </c>
      <c r="X35" s="767">
        <f t="shared" si="25"/>
        <v>15344.126646192337</v>
      </c>
      <c r="Y35" s="757">
        <f t="shared" si="26"/>
        <v>6.8513213184278554E-2</v>
      </c>
    </row>
    <row r="36" spans="2:25" ht="15.75" x14ac:dyDescent="0.25">
      <c r="B36" s="34">
        <v>22</v>
      </c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399</v>
      </c>
      <c r="H36" s="501">
        <v>288</v>
      </c>
      <c r="I36" s="765">
        <v>0.72180451127819545</v>
      </c>
      <c r="J36" s="752">
        <f t="shared" si="19"/>
        <v>82</v>
      </c>
      <c r="K36" s="753">
        <f t="shared" si="20"/>
        <v>0.20551378446115287</v>
      </c>
      <c r="L36" s="149">
        <v>10</v>
      </c>
      <c r="M36" s="733">
        <v>11</v>
      </c>
      <c r="N36" s="753">
        <f t="shared" si="21"/>
        <v>2.6005622837370242E-2</v>
      </c>
      <c r="O36" s="764">
        <v>2.1397543840832305E-2</v>
      </c>
      <c r="P36" s="752">
        <f t="shared" si="22"/>
        <v>193</v>
      </c>
      <c r="Q36" s="753">
        <f t="shared" si="23"/>
        <v>0.67013888888888884</v>
      </c>
      <c r="R36" s="154">
        <v>9</v>
      </c>
      <c r="S36" s="733">
        <v>11</v>
      </c>
      <c r="T36" s="753">
        <f t="shared" si="24"/>
        <v>3.8418530351437698E-2</v>
      </c>
      <c r="U36" s="35">
        <v>2.2196531791907514E-2</v>
      </c>
      <c r="V36" s="50">
        <v>247504.55717255716</v>
      </c>
      <c r="W36" s="16">
        <v>275333.22569444444</v>
      </c>
      <c r="X36" s="767">
        <f t="shared" si="25"/>
        <v>-27828.668521887274</v>
      </c>
      <c r="Y36" s="757">
        <f t="shared" si="26"/>
        <v>-0.10107268547665436</v>
      </c>
    </row>
    <row r="37" spans="2:25" ht="15.75" x14ac:dyDescent="0.25">
      <c r="B37" s="34">
        <v>23</v>
      </c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863</v>
      </c>
      <c r="H37" s="501">
        <v>838</v>
      </c>
      <c r="I37" s="765">
        <v>0.97103128621089219</v>
      </c>
      <c r="J37" s="752">
        <f t="shared" si="19"/>
        <v>39</v>
      </c>
      <c r="K37" s="753">
        <f t="shared" si="20"/>
        <v>4.5191193511008108E-2</v>
      </c>
      <c r="L37" s="149">
        <v>9</v>
      </c>
      <c r="M37" s="733">
        <v>9</v>
      </c>
      <c r="N37" s="753">
        <f t="shared" si="21"/>
        <v>4.8767301038062282E-2</v>
      </c>
      <c r="O37" s="764">
        <v>4.6280903094331527E-2</v>
      </c>
      <c r="P37" s="752">
        <f t="shared" si="22"/>
        <v>-286</v>
      </c>
      <c r="Q37" s="753">
        <f t="shared" si="23"/>
        <v>-0.3412887828162291</v>
      </c>
      <c r="R37" s="154">
        <v>8</v>
      </c>
      <c r="S37" s="733">
        <v>7</v>
      </c>
      <c r="T37" s="753">
        <f t="shared" si="24"/>
        <v>4.4089456869009586E-2</v>
      </c>
      <c r="U37" s="35">
        <v>6.4585741811175337E-2</v>
      </c>
      <c r="V37" s="50">
        <v>307326.67753623187</v>
      </c>
      <c r="W37" s="16">
        <v>195385.54892601431</v>
      </c>
      <c r="X37" s="767">
        <f t="shared" si="25"/>
        <v>111941.12861021757</v>
      </c>
      <c r="Y37" s="757">
        <f t="shared" si="26"/>
        <v>0.57292429878018136</v>
      </c>
    </row>
    <row r="38" spans="2:25" ht="15.75" x14ac:dyDescent="0.25">
      <c r="B38" s="34">
        <v>24</v>
      </c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2046</v>
      </c>
      <c r="H38" s="501">
        <v>808</v>
      </c>
      <c r="I38" s="765">
        <v>0.39491691104594329</v>
      </c>
      <c r="J38" s="752">
        <f t="shared" si="19"/>
        <v>-311</v>
      </c>
      <c r="K38" s="753">
        <f t="shared" si="20"/>
        <v>-0.1520039100684262</v>
      </c>
      <c r="L38" s="149">
        <v>5</v>
      </c>
      <c r="M38" s="733">
        <v>4</v>
      </c>
      <c r="N38" s="753">
        <f t="shared" si="21"/>
        <v>9.3804065743944634E-2</v>
      </c>
      <c r="O38" s="764">
        <v>0.10972274360486942</v>
      </c>
      <c r="P38" s="752">
        <f t="shared" si="22"/>
        <v>74</v>
      </c>
      <c r="Q38" s="753">
        <f t="shared" si="23"/>
        <v>9.1584158415841582E-2</v>
      </c>
      <c r="R38" s="154">
        <v>6</v>
      </c>
      <c r="S38" s="733">
        <v>8</v>
      </c>
      <c r="T38" s="753">
        <f t="shared" si="24"/>
        <v>7.044728434504792E-2</v>
      </c>
      <c r="U38" s="35">
        <v>6.2273603082851639E-2</v>
      </c>
      <c r="V38" s="50">
        <v>230877.41723356009</v>
      </c>
      <c r="W38" s="16">
        <v>244468.18316831684</v>
      </c>
      <c r="X38" s="767">
        <f t="shared" si="25"/>
        <v>-13590.765934756753</v>
      </c>
      <c r="Y38" s="757">
        <f t="shared" si="26"/>
        <v>-5.559318909569301E-2</v>
      </c>
    </row>
    <row r="39" spans="2:25" ht="15.75" x14ac:dyDescent="0.25">
      <c r="B39" s="34">
        <v>25</v>
      </c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1547</v>
      </c>
      <c r="H39" s="501">
        <v>99</v>
      </c>
      <c r="I39" s="765">
        <v>6.3994828700711048E-2</v>
      </c>
      <c r="J39" s="752">
        <f t="shared" si="19"/>
        <v>10</v>
      </c>
      <c r="K39" s="753">
        <f t="shared" si="20"/>
        <v>6.4641241111829343E-3</v>
      </c>
      <c r="L39" s="149">
        <v>6</v>
      </c>
      <c r="M39" s="733">
        <v>7</v>
      </c>
      <c r="N39" s="753">
        <f t="shared" si="21"/>
        <v>8.4180363321799304E-2</v>
      </c>
      <c r="O39" s="764">
        <v>8.2962406821472628E-2</v>
      </c>
      <c r="P39" s="752">
        <f t="shared" si="22"/>
        <v>92</v>
      </c>
      <c r="Q39" s="753">
        <f t="shared" si="23"/>
        <v>0.92929292929292928</v>
      </c>
      <c r="R39" s="154">
        <v>17</v>
      </c>
      <c r="S39" s="733">
        <v>17</v>
      </c>
      <c r="T39" s="753">
        <f t="shared" si="24"/>
        <v>1.52555910543131E-2</v>
      </c>
      <c r="U39" s="35">
        <v>7.6300578034682077E-3</v>
      </c>
      <c r="V39" s="50">
        <v>137317.27748691099</v>
      </c>
      <c r="W39" s="16">
        <v>157552.74747474748</v>
      </c>
      <c r="X39" s="767">
        <f t="shared" si="25"/>
        <v>-20235.469987836492</v>
      </c>
      <c r="Y39" s="757">
        <f t="shared" si="26"/>
        <v>-0.12843616066473121</v>
      </c>
    </row>
    <row r="40" spans="2:25" ht="15.75" x14ac:dyDescent="0.25">
      <c r="B40" s="34">
        <v>26</v>
      </c>
      <c r="C40" s="556"/>
      <c r="D40" s="68"/>
      <c r="E40" s="94"/>
      <c r="F40" s="750"/>
      <c r="G40" s="502"/>
      <c r="H40" s="501"/>
      <c r="I40" s="730"/>
      <c r="J40" s="752"/>
      <c r="K40" s="778"/>
      <c r="L40" s="149"/>
      <c r="M40" s="732"/>
      <c r="N40" s="753"/>
      <c r="O40" s="819"/>
      <c r="P40" s="752"/>
      <c r="Q40" s="753"/>
      <c r="R40" s="154"/>
      <c r="S40" s="732"/>
      <c r="T40" s="733"/>
      <c r="U40" s="821"/>
      <c r="V40" s="781"/>
      <c r="W40" s="16"/>
      <c r="X40" s="733"/>
      <c r="Y40" s="757"/>
    </row>
    <row r="41" spans="2:25" ht="15.75" x14ac:dyDescent="0.25">
      <c r="B41" s="34">
        <v>27</v>
      </c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6214</v>
      </c>
      <c r="H41" s="486">
        <v>4666</v>
      </c>
      <c r="I41" s="741">
        <v>0.75088509816543292</v>
      </c>
      <c r="J41" s="742">
        <f t="shared" ref="J41:J44" si="29">(D41-G41)</f>
        <v>905</v>
      </c>
      <c r="K41" s="743">
        <f t="shared" ref="K41:K44" si="30">(J41/G41)</f>
        <v>0.14563887994850339</v>
      </c>
      <c r="L41" s="148"/>
      <c r="M41" s="732"/>
      <c r="N41" s="743">
        <f t="shared" ref="N41:N44" si="31">(D41/D$15)</f>
        <v>0.38489403114186849</v>
      </c>
      <c r="O41" s="762">
        <v>0.33324395345095725</v>
      </c>
      <c r="P41" s="742">
        <f t="shared" ref="P41:P44" si="32">(E41-H41)</f>
        <v>-271</v>
      </c>
      <c r="Q41" s="743">
        <f t="shared" ref="Q41:Q44" si="33">(P41/H41)</f>
        <v>-5.8079725675096443E-2</v>
      </c>
      <c r="R41" s="153"/>
      <c r="S41" s="732"/>
      <c r="T41" s="743">
        <f t="shared" ref="T41:T44" si="34">(E41/E$15)</f>
        <v>0.35103833865814699</v>
      </c>
      <c r="U41" s="38">
        <v>0.35961464354527939</v>
      </c>
      <c r="V41" s="39">
        <v>251574.78065984073</v>
      </c>
      <c r="W41" s="17">
        <v>241624.8002571796</v>
      </c>
      <c r="X41" s="746">
        <f t="shared" ref="X41:X44" si="35">(V41-W41)</f>
        <v>9949.9804026611382</v>
      </c>
      <c r="Y41" s="747">
        <f t="shared" ref="Y41:Y44" si="36">(X41/W41)</f>
        <v>4.117946664444469E-2</v>
      </c>
    </row>
    <row r="42" spans="2:25" ht="15.75" x14ac:dyDescent="0.25">
      <c r="B42" s="34">
        <v>28</v>
      </c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2000</v>
      </c>
      <c r="H42" s="501">
        <v>1584</v>
      </c>
      <c r="I42" s="765">
        <v>0.79200000000000004</v>
      </c>
      <c r="J42" s="752">
        <f t="shared" si="29"/>
        <v>803</v>
      </c>
      <c r="K42" s="753">
        <f t="shared" si="30"/>
        <v>0.40150000000000002</v>
      </c>
      <c r="L42" s="149">
        <v>1</v>
      </c>
      <c r="M42" s="733">
        <v>5</v>
      </c>
      <c r="N42" s="753">
        <f t="shared" si="31"/>
        <v>0.1515462802768166</v>
      </c>
      <c r="O42" s="764">
        <v>0.10725585885128976</v>
      </c>
      <c r="P42" s="752">
        <f t="shared" si="32"/>
        <v>560</v>
      </c>
      <c r="Q42" s="753">
        <f t="shared" si="33"/>
        <v>0.35353535353535354</v>
      </c>
      <c r="R42" s="154">
        <v>1</v>
      </c>
      <c r="S42" s="733">
        <v>3</v>
      </c>
      <c r="T42" s="753">
        <f t="shared" si="34"/>
        <v>0.17124600638977636</v>
      </c>
      <c r="U42" s="35">
        <v>0.12208092485549132</v>
      </c>
      <c r="V42" s="50">
        <v>271077.80317164178</v>
      </c>
      <c r="W42" s="16">
        <v>253880.98169191918</v>
      </c>
      <c r="X42" s="767">
        <f t="shared" si="35"/>
        <v>17196.821479722596</v>
      </c>
      <c r="Y42" s="757">
        <f t="shared" si="36"/>
        <v>6.7735760926711255E-2</v>
      </c>
    </row>
    <row r="43" spans="2:25" ht="15.75" x14ac:dyDescent="0.25">
      <c r="B43" s="34">
        <v>29</v>
      </c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1947</v>
      </c>
      <c r="H43" s="501">
        <v>989</v>
      </c>
      <c r="I43" s="765">
        <v>0.50796096558808423</v>
      </c>
      <c r="J43" s="752">
        <f t="shared" si="29"/>
        <v>-90</v>
      </c>
      <c r="K43" s="753">
        <f t="shared" si="30"/>
        <v>-4.6224961479198766E-2</v>
      </c>
      <c r="L43" s="149">
        <v>3</v>
      </c>
      <c r="M43" s="733">
        <v>6</v>
      </c>
      <c r="N43" s="753">
        <f t="shared" si="31"/>
        <v>0.10040008650519031</v>
      </c>
      <c r="O43" s="764">
        <v>0.10441357859173057</v>
      </c>
      <c r="P43" s="752">
        <f t="shared" si="32"/>
        <v>-196</v>
      </c>
      <c r="Q43" s="753">
        <f t="shared" si="33"/>
        <v>-0.19817997977755308</v>
      </c>
      <c r="R43" s="154">
        <v>7</v>
      </c>
      <c r="S43" s="733">
        <v>5</v>
      </c>
      <c r="T43" s="753">
        <f t="shared" si="34"/>
        <v>6.3338658146964863E-2</v>
      </c>
      <c r="U43" s="35">
        <v>7.6223506743737957E-2</v>
      </c>
      <c r="V43" s="50">
        <v>224122.61160151323</v>
      </c>
      <c r="W43" s="16">
        <v>234728.63094034378</v>
      </c>
      <c r="X43" s="767">
        <f t="shared" si="35"/>
        <v>-10606.019338830549</v>
      </c>
      <c r="Y43" s="757">
        <f t="shared" si="36"/>
        <v>-4.5184174151836065E-2</v>
      </c>
    </row>
    <row r="44" spans="2:25" ht="15.75" x14ac:dyDescent="0.25">
      <c r="B44" s="34">
        <v>30</v>
      </c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2267</v>
      </c>
      <c r="H44" s="501">
        <v>2093</v>
      </c>
      <c r="I44" s="765">
        <v>0.92324658138509041</v>
      </c>
      <c r="J44" s="752">
        <f t="shared" si="29"/>
        <v>192</v>
      </c>
      <c r="K44" s="753">
        <f t="shared" si="30"/>
        <v>8.4693427437141602E-2</v>
      </c>
      <c r="L44" s="149">
        <v>2</v>
      </c>
      <c r="M44" s="733">
        <v>1</v>
      </c>
      <c r="N44" s="753">
        <f t="shared" si="31"/>
        <v>0.13294766435986158</v>
      </c>
      <c r="O44" s="764">
        <v>0.12157451600793694</v>
      </c>
      <c r="P44" s="752">
        <f t="shared" si="32"/>
        <v>-635</v>
      </c>
      <c r="Q44" s="753">
        <f t="shared" si="33"/>
        <v>-0.30339225991399904</v>
      </c>
      <c r="R44" s="154">
        <v>2</v>
      </c>
      <c r="S44" s="733">
        <v>1</v>
      </c>
      <c r="T44" s="753">
        <f t="shared" si="34"/>
        <v>0.11645367412140575</v>
      </c>
      <c r="U44" s="35">
        <v>0.16131021194605011</v>
      </c>
      <c r="V44" s="50">
        <v>237826.55692729767</v>
      </c>
      <c r="W44" s="16">
        <v>235607.84854276158</v>
      </c>
      <c r="X44" s="767">
        <f t="shared" si="35"/>
        <v>2218.7083845360903</v>
      </c>
      <c r="Y44" s="757">
        <f t="shared" si="36"/>
        <v>9.4169544786340438E-3</v>
      </c>
    </row>
    <row r="45" spans="2:25" ht="15.75" x14ac:dyDescent="0.25">
      <c r="B45" s="34">
        <v>31</v>
      </c>
      <c r="C45" s="556"/>
      <c r="D45" s="68"/>
      <c r="E45" s="94"/>
      <c r="F45" s="750"/>
      <c r="G45" s="502"/>
      <c r="H45" s="501"/>
      <c r="I45" s="825"/>
      <c r="J45" s="752"/>
      <c r="K45" s="778"/>
      <c r="L45" s="149"/>
      <c r="M45" s="733"/>
      <c r="N45" s="753"/>
      <c r="O45" s="819"/>
      <c r="P45" s="752"/>
      <c r="Q45" s="778"/>
      <c r="R45" s="308"/>
      <c r="S45" s="733"/>
      <c r="T45" s="733"/>
      <c r="U45" s="821"/>
      <c r="V45" s="781"/>
      <c r="W45" s="16"/>
      <c r="X45" s="733"/>
      <c r="Y45" s="757"/>
    </row>
    <row r="46" spans="2:25" ht="15.75" x14ac:dyDescent="0.25">
      <c r="B46" s="34">
        <v>32</v>
      </c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1849</v>
      </c>
      <c r="H46" s="486">
        <v>1741</v>
      </c>
      <c r="I46" s="741">
        <v>0.94159004867495943</v>
      </c>
      <c r="J46" s="742">
        <f t="shared" ref="J46:J49" si="38">(D46-G46)</f>
        <v>-319</v>
      </c>
      <c r="K46" s="743">
        <f t="shared" ref="K46:K49" si="39">(J46/G46)</f>
        <v>-0.17252568956192538</v>
      </c>
      <c r="L46" s="148"/>
      <c r="M46" s="732"/>
      <c r="N46" s="743">
        <f t="shared" ref="N46:N49" si="40">(D46/D$15)</f>
        <v>8.2720588235294115E-2</v>
      </c>
      <c r="O46" s="762">
        <v>9.915804150801738E-2</v>
      </c>
      <c r="P46" s="742">
        <f t="shared" ref="P46:P49" si="41">(E46-H46)</f>
        <v>-220</v>
      </c>
      <c r="Q46" s="743">
        <f t="shared" ref="Q46:Q49" si="42">(P46/H46)</f>
        <v>-0.12636415852958069</v>
      </c>
      <c r="R46" s="153"/>
      <c r="S46" s="732"/>
      <c r="T46" s="743">
        <f t="shared" ref="T46:T49" si="43">(E46/E$15)</f>
        <v>0.12148562300319489</v>
      </c>
      <c r="U46" s="38">
        <v>0.1341811175337187</v>
      </c>
      <c r="V46" s="39">
        <v>330132.24391847471</v>
      </c>
      <c r="W46" s="17">
        <v>209718.29350947731</v>
      </c>
      <c r="X46" s="746">
        <f t="shared" ref="X46:X49" si="44">(V46-W46)</f>
        <v>120413.95040899739</v>
      </c>
      <c r="Y46" s="747">
        <f t="shared" ref="Y46:Y49" si="45">(X46/W46)</f>
        <v>0.57416998962732735</v>
      </c>
    </row>
    <row r="47" spans="2:25" ht="15.75" x14ac:dyDescent="0.25">
      <c r="B47" s="34">
        <v>33</v>
      </c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184</v>
      </c>
      <c r="H47" s="501">
        <v>184</v>
      </c>
      <c r="I47" s="765">
        <v>1</v>
      </c>
      <c r="J47" s="752">
        <f t="shared" si="38"/>
        <v>56</v>
      </c>
      <c r="K47" s="753">
        <f t="shared" si="39"/>
        <v>0.30434782608695654</v>
      </c>
      <c r="L47" s="149">
        <v>16</v>
      </c>
      <c r="M47" s="733">
        <v>16</v>
      </c>
      <c r="N47" s="753">
        <f t="shared" si="40"/>
        <v>1.2975778546712802E-2</v>
      </c>
      <c r="O47" s="764">
        <v>9.8675390143186572E-3</v>
      </c>
      <c r="P47" s="752">
        <f t="shared" si="41"/>
        <v>53</v>
      </c>
      <c r="Q47" s="753">
        <f t="shared" si="42"/>
        <v>0.28804347826086957</v>
      </c>
      <c r="R47" s="154">
        <v>15</v>
      </c>
      <c r="S47" s="733">
        <v>14</v>
      </c>
      <c r="T47" s="753">
        <f t="shared" si="43"/>
        <v>1.8929712460063898E-2</v>
      </c>
      <c r="U47" s="35">
        <v>1.4181117533718689E-2</v>
      </c>
      <c r="V47" s="50">
        <v>237489.27848101265</v>
      </c>
      <c r="W47" s="16">
        <v>234430.92934782608</v>
      </c>
      <c r="X47" s="767">
        <f t="shared" si="44"/>
        <v>3058.3491331865662</v>
      </c>
      <c r="Y47" s="757">
        <f t="shared" si="45"/>
        <v>1.3045843147466612E-2</v>
      </c>
    </row>
    <row r="48" spans="2:25" ht="15.75" x14ac:dyDescent="0.25">
      <c r="B48" s="34">
        <v>34</v>
      </c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734</v>
      </c>
      <c r="H48" s="501">
        <v>686</v>
      </c>
      <c r="I48" s="765">
        <v>0.93460490463215262</v>
      </c>
      <c r="J48" s="752">
        <f t="shared" si="38"/>
        <v>197</v>
      </c>
      <c r="K48" s="753">
        <f t="shared" si="39"/>
        <v>0.26839237057220711</v>
      </c>
      <c r="L48" s="149">
        <v>8</v>
      </c>
      <c r="M48" s="733">
        <v>10</v>
      </c>
      <c r="N48" s="753">
        <f t="shared" si="40"/>
        <v>5.0335207612456745E-2</v>
      </c>
      <c r="O48" s="764">
        <v>3.936290019842334E-2</v>
      </c>
      <c r="P48" s="752">
        <f t="shared" si="41"/>
        <v>245</v>
      </c>
      <c r="Q48" s="753">
        <f t="shared" si="42"/>
        <v>0.35714285714285715</v>
      </c>
      <c r="R48" s="154">
        <v>4</v>
      </c>
      <c r="S48" s="733">
        <v>9</v>
      </c>
      <c r="T48" s="753">
        <f t="shared" si="43"/>
        <v>7.4361022364217252E-2</v>
      </c>
      <c r="U48" s="35">
        <v>5.287090558766859E-2</v>
      </c>
      <c r="V48" s="50">
        <v>358514.74006444681</v>
      </c>
      <c r="W48" s="16">
        <v>210254.11516034984</v>
      </c>
      <c r="X48" s="767">
        <f t="shared" si="44"/>
        <v>148260.62490409697</v>
      </c>
      <c r="Y48" s="757">
        <f t="shared" si="45"/>
        <v>0.70514969369815339</v>
      </c>
    </row>
    <row r="49" spans="2:25" ht="15.75" x14ac:dyDescent="0.25">
      <c r="B49" s="34">
        <v>35</v>
      </c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931</v>
      </c>
      <c r="H49" s="501">
        <v>871</v>
      </c>
      <c r="I49" s="765">
        <v>0.93555316863587545</v>
      </c>
      <c r="J49" s="752">
        <f t="shared" si="38"/>
        <v>-572</v>
      </c>
      <c r="K49" s="753">
        <f t="shared" si="39"/>
        <v>-0.61439312567132121</v>
      </c>
      <c r="L49" s="149">
        <v>14</v>
      </c>
      <c r="M49" s="733">
        <v>8</v>
      </c>
      <c r="N49" s="753">
        <f t="shared" si="40"/>
        <v>1.9409602076124566E-2</v>
      </c>
      <c r="O49" s="764">
        <v>4.9927602295275382E-2</v>
      </c>
      <c r="P49" s="752">
        <f t="shared" si="41"/>
        <v>-518</v>
      </c>
      <c r="Q49" s="753">
        <f t="shared" si="42"/>
        <v>-0.59471871412169919</v>
      </c>
      <c r="R49" s="154">
        <v>11</v>
      </c>
      <c r="S49" s="733">
        <v>6</v>
      </c>
      <c r="T49" s="753">
        <f t="shared" si="43"/>
        <v>2.8194888178913739E-2</v>
      </c>
      <c r="U49" s="35">
        <v>6.7129094412331405E-2</v>
      </c>
      <c r="V49" s="50">
        <v>317475.81019830029</v>
      </c>
      <c r="W49" s="16">
        <v>204075.70034443168</v>
      </c>
      <c r="X49" s="767">
        <f t="shared" si="44"/>
        <v>113400.10985386861</v>
      </c>
      <c r="Y49" s="757">
        <f t="shared" si="45"/>
        <v>0.55567669086753568</v>
      </c>
    </row>
    <row r="50" spans="2:25" ht="15.75" x14ac:dyDescent="0.25">
      <c r="B50" s="34">
        <v>36</v>
      </c>
      <c r="C50" s="556"/>
      <c r="D50" s="68"/>
      <c r="E50" s="94"/>
      <c r="F50" s="750"/>
      <c r="G50" s="502"/>
      <c r="H50" s="501"/>
      <c r="I50" s="825"/>
      <c r="J50" s="752"/>
      <c r="K50" s="778"/>
      <c r="L50" s="149"/>
      <c r="M50" s="733"/>
      <c r="N50" s="753"/>
      <c r="O50" s="819"/>
      <c r="P50" s="752"/>
      <c r="Q50" s="778"/>
      <c r="R50" s="154"/>
      <c r="S50" s="733"/>
      <c r="T50" s="743"/>
      <c r="U50" s="821"/>
      <c r="V50" s="781"/>
      <c r="W50" s="16"/>
      <c r="X50" s="733"/>
      <c r="Y50" s="757"/>
    </row>
    <row r="51" spans="2:25" ht="15.75" x14ac:dyDescent="0.25">
      <c r="B51" s="34">
        <v>37</v>
      </c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432</v>
      </c>
      <c r="H51" s="486">
        <v>428</v>
      </c>
      <c r="I51" s="741">
        <v>0.9907407407407407</v>
      </c>
      <c r="J51" s="742">
        <f t="shared" ref="J51:J54" si="47">(D51-G51)</f>
        <v>89</v>
      </c>
      <c r="K51" s="743">
        <f t="shared" ref="K51:K54" si="48">(J51/G51)</f>
        <v>0.20601851851851852</v>
      </c>
      <c r="L51" s="148"/>
      <c r="M51" s="732"/>
      <c r="N51" s="743">
        <f t="shared" ref="N51:N54" si="49">(D51/D$15)</f>
        <v>2.8168252595155711E-2</v>
      </c>
      <c r="O51" s="762">
        <v>2.3167265511878588E-2</v>
      </c>
      <c r="P51" s="742">
        <f t="shared" ref="P51:P54" si="50">(E51-H51)</f>
        <v>89</v>
      </c>
      <c r="Q51" s="743">
        <f t="shared" ref="Q51:Q54" si="51">(P51/H51)</f>
        <v>0.20794392523364486</v>
      </c>
      <c r="R51" s="153"/>
      <c r="S51" s="732"/>
      <c r="T51" s="743">
        <f t="shared" ref="T51:T54" si="52">(E51/E$15)</f>
        <v>4.1293929712460063E-2</v>
      </c>
      <c r="U51" s="38">
        <v>3.2986512524084778E-2</v>
      </c>
      <c r="V51" s="39">
        <v>343356.835589942</v>
      </c>
      <c r="W51" s="17">
        <v>274671.22429906542</v>
      </c>
      <c r="X51" s="746">
        <f t="shared" ref="X51:X54" si="53">(V51-W51)</f>
        <v>68685.611290876579</v>
      </c>
      <c r="Y51" s="747">
        <f t="shared" ref="Y51:Y54" si="54">(X51/W51)</f>
        <v>0.2500648237402941</v>
      </c>
    </row>
    <row r="52" spans="2:25" ht="15.75" x14ac:dyDescent="0.25">
      <c r="B52" s="34">
        <v>38</v>
      </c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30</v>
      </c>
      <c r="H52" s="501">
        <v>30</v>
      </c>
      <c r="I52" s="765">
        <v>1</v>
      </c>
      <c r="J52" s="752">
        <f t="shared" si="47"/>
        <v>6</v>
      </c>
      <c r="K52" s="753">
        <f t="shared" si="48"/>
        <v>0.2</v>
      </c>
      <c r="L52" s="149">
        <v>24</v>
      </c>
      <c r="M52" s="733">
        <v>23</v>
      </c>
      <c r="N52" s="753">
        <f t="shared" si="49"/>
        <v>1.9463667820069203E-3</v>
      </c>
      <c r="O52" s="764">
        <v>1.6088378827693462E-3</v>
      </c>
      <c r="P52" s="752">
        <f t="shared" si="50"/>
        <v>6</v>
      </c>
      <c r="Q52" s="753">
        <f t="shared" si="51"/>
        <v>0.2</v>
      </c>
      <c r="R52" s="154">
        <v>24</v>
      </c>
      <c r="S52" s="733">
        <v>23</v>
      </c>
      <c r="T52" s="753">
        <f t="shared" si="52"/>
        <v>2.8753993610223642E-3</v>
      </c>
      <c r="U52" s="35">
        <v>2.3121387283236996E-3</v>
      </c>
      <c r="V52" s="50">
        <v>244064.44444444444</v>
      </c>
      <c r="W52" s="16">
        <v>226576.96666666667</v>
      </c>
      <c r="X52" s="767">
        <f t="shared" si="53"/>
        <v>17487.477777777764</v>
      </c>
      <c r="Y52" s="757">
        <f t="shared" si="54"/>
        <v>7.7181180572095942E-2</v>
      </c>
    </row>
    <row r="53" spans="2:25" ht="15.75" x14ac:dyDescent="0.25">
      <c r="B53" s="34">
        <v>39</v>
      </c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92</v>
      </c>
      <c r="H53" s="501">
        <v>92</v>
      </c>
      <c r="I53" s="765">
        <v>1</v>
      </c>
      <c r="J53" s="752">
        <f t="shared" si="47"/>
        <v>61</v>
      </c>
      <c r="K53" s="753">
        <f t="shared" si="48"/>
        <v>0.66304347826086951</v>
      </c>
      <c r="L53" s="149">
        <v>19</v>
      </c>
      <c r="M53" s="733">
        <v>19</v>
      </c>
      <c r="N53" s="753">
        <f t="shared" si="49"/>
        <v>8.2720588235294119E-3</v>
      </c>
      <c r="O53" s="764">
        <v>4.9337695071593286E-3</v>
      </c>
      <c r="P53" s="752">
        <f t="shared" si="50"/>
        <v>59</v>
      </c>
      <c r="Q53" s="753">
        <f t="shared" si="51"/>
        <v>0.64130434782608692</v>
      </c>
      <c r="R53" s="154">
        <v>19</v>
      </c>
      <c r="S53" s="733">
        <v>18</v>
      </c>
      <c r="T53" s="753">
        <f t="shared" si="52"/>
        <v>1.206070287539936E-2</v>
      </c>
      <c r="U53" s="35">
        <v>7.0905587668593445E-3</v>
      </c>
      <c r="V53" s="50">
        <v>555353.93377483438</v>
      </c>
      <c r="W53" s="16">
        <v>398266.90217391303</v>
      </c>
      <c r="X53" s="767">
        <f t="shared" si="53"/>
        <v>157087.03160092136</v>
      </c>
      <c r="Y53" s="757">
        <f t="shared" si="54"/>
        <v>0.39442652839960435</v>
      </c>
    </row>
    <row r="54" spans="2:25" ht="15.75" x14ac:dyDescent="0.25">
      <c r="B54" s="34">
        <v>40</v>
      </c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310</v>
      </c>
      <c r="H54" s="501">
        <v>306</v>
      </c>
      <c r="I54" s="765">
        <v>0.98709677419354835</v>
      </c>
      <c r="J54" s="752">
        <f t="shared" si="47"/>
        <v>22</v>
      </c>
      <c r="K54" s="753">
        <f t="shared" si="48"/>
        <v>7.0967741935483872E-2</v>
      </c>
      <c r="L54" s="149">
        <v>15</v>
      </c>
      <c r="M54" s="733">
        <v>12</v>
      </c>
      <c r="N54" s="753">
        <f t="shared" si="49"/>
        <v>1.7949826989619378E-2</v>
      </c>
      <c r="O54" s="764">
        <v>1.6624658121949912E-2</v>
      </c>
      <c r="P54" s="752">
        <f t="shared" si="50"/>
        <v>24</v>
      </c>
      <c r="Q54" s="753">
        <f t="shared" si="51"/>
        <v>7.8431372549019607E-2</v>
      </c>
      <c r="R54" s="154">
        <v>13</v>
      </c>
      <c r="S54" s="733">
        <v>10</v>
      </c>
      <c r="T54" s="753">
        <f t="shared" si="52"/>
        <v>2.6357827476038338E-2</v>
      </c>
      <c r="U54" s="35">
        <v>2.3583815028901733E-2</v>
      </c>
      <c r="V54" s="50">
        <v>257184</v>
      </c>
      <c r="W54" s="16">
        <v>242226.86274509804</v>
      </c>
      <c r="X54" s="767">
        <f t="shared" si="53"/>
        <v>14957.137254901958</v>
      </c>
      <c r="Y54" s="757">
        <f t="shared" si="54"/>
        <v>6.1748466232837945E-2</v>
      </c>
    </row>
    <row r="55" spans="2:25" ht="15.75" x14ac:dyDescent="0.25">
      <c r="B55" s="34">
        <v>41</v>
      </c>
      <c r="C55" s="556"/>
      <c r="D55" s="68"/>
      <c r="E55" s="94"/>
      <c r="F55" s="750"/>
      <c r="G55" s="502"/>
      <c r="H55" s="501"/>
      <c r="I55" s="825"/>
      <c r="J55" s="752"/>
      <c r="K55" s="778"/>
      <c r="L55" s="149"/>
      <c r="M55" s="733"/>
      <c r="N55" s="753"/>
      <c r="O55" s="819"/>
      <c r="P55" s="752"/>
      <c r="Q55" s="778"/>
      <c r="R55" s="154"/>
      <c r="S55" s="733"/>
      <c r="T55" s="733"/>
      <c r="U55" s="821"/>
      <c r="V55" s="781"/>
      <c r="W55" s="16"/>
      <c r="X55" s="733"/>
      <c r="Y55" s="757"/>
    </row>
    <row r="56" spans="2:25" ht="15.75" x14ac:dyDescent="0.25">
      <c r="B56" s="34">
        <v>42</v>
      </c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628</v>
      </c>
      <c r="H56" s="486">
        <v>540</v>
      </c>
      <c r="I56" s="741">
        <v>0.85987261146496818</v>
      </c>
      <c r="J56" s="742">
        <f t="shared" ref="J56:J61" si="56">(D56-G56)</f>
        <v>476</v>
      </c>
      <c r="K56" s="743">
        <f t="shared" ref="K56:K61" si="57">(J56/G56)</f>
        <v>0.7579617834394905</v>
      </c>
      <c r="L56" s="148"/>
      <c r="M56" s="732"/>
      <c r="N56" s="743">
        <f t="shared" ref="N56:N61" si="58">(D56/D$15)</f>
        <v>5.9688581314878891E-2</v>
      </c>
      <c r="O56" s="762">
        <v>3.3678339679304982E-2</v>
      </c>
      <c r="P56" s="742">
        <f t="shared" ref="P56:P61" si="59">(E56-H56)</f>
        <v>493</v>
      </c>
      <c r="Q56" s="743">
        <f t="shared" ref="Q56:Q61" si="60">(P56/H56)</f>
        <v>0.91296296296296298</v>
      </c>
      <c r="R56" s="153"/>
      <c r="S56" s="732"/>
      <c r="T56" s="743">
        <f t="shared" ref="T56:T61" si="61">(E56/E$15)</f>
        <v>8.250798722044729E-2</v>
      </c>
      <c r="U56" s="38">
        <v>4.161849710982659E-2</v>
      </c>
      <c r="V56" s="39">
        <v>255257.72120038723</v>
      </c>
      <c r="W56" s="17">
        <v>246579.88148148148</v>
      </c>
      <c r="X56" s="746">
        <f t="shared" ref="X56:X61" si="62">(V56-W56)</f>
        <v>8677.8397189057432</v>
      </c>
      <c r="Y56" s="747">
        <f t="shared" ref="Y56:Y61" si="63">(X56/W56)</f>
        <v>3.5192813244812361E-2</v>
      </c>
    </row>
    <row r="57" spans="2:25" ht="15.75" x14ac:dyDescent="0.25">
      <c r="B57" s="34">
        <v>43</v>
      </c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59</v>
      </c>
      <c r="H57" s="501">
        <v>59</v>
      </c>
      <c r="I57" s="765">
        <v>1</v>
      </c>
      <c r="J57" s="752">
        <f t="shared" si="56"/>
        <v>36</v>
      </c>
      <c r="K57" s="753">
        <f t="shared" si="57"/>
        <v>0.61016949152542377</v>
      </c>
      <c r="L57" s="149">
        <v>20</v>
      </c>
      <c r="M57" s="733">
        <v>20</v>
      </c>
      <c r="N57" s="753">
        <f t="shared" si="58"/>
        <v>5.1362456747404842E-3</v>
      </c>
      <c r="O57" s="764">
        <v>3.1640478361130478E-3</v>
      </c>
      <c r="P57" s="752">
        <f t="shared" si="59"/>
        <v>36</v>
      </c>
      <c r="Q57" s="753">
        <f t="shared" si="60"/>
        <v>0.61016949152542377</v>
      </c>
      <c r="R57" s="154">
        <v>20</v>
      </c>
      <c r="S57" s="733">
        <v>20</v>
      </c>
      <c r="T57" s="753">
        <f t="shared" si="61"/>
        <v>7.5878594249201275E-3</v>
      </c>
      <c r="U57" s="35">
        <v>4.5472061657032756E-3</v>
      </c>
      <c r="V57" s="50">
        <v>203274.87368421053</v>
      </c>
      <c r="W57" s="16">
        <v>179524.57627118644</v>
      </c>
      <c r="X57" s="767">
        <f t="shared" si="62"/>
        <v>23750.297413024091</v>
      </c>
      <c r="Y57" s="757">
        <f t="shared" si="63"/>
        <v>0.13229552135049932</v>
      </c>
    </row>
    <row r="58" spans="2:25" ht="15.75" x14ac:dyDescent="0.25">
      <c r="B58" s="34">
        <v>44</v>
      </c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155</v>
      </c>
      <c r="H58" s="501">
        <v>155</v>
      </c>
      <c r="I58" s="765">
        <v>1</v>
      </c>
      <c r="J58" s="752">
        <f t="shared" si="56"/>
        <v>211</v>
      </c>
      <c r="K58" s="753">
        <f t="shared" si="57"/>
        <v>1.3612903225806452</v>
      </c>
      <c r="L58" s="149">
        <v>13</v>
      </c>
      <c r="M58" s="733">
        <v>17</v>
      </c>
      <c r="N58" s="753">
        <f t="shared" si="58"/>
        <v>1.9788062283737026E-2</v>
      </c>
      <c r="O58" s="764">
        <v>8.3123290609749562E-3</v>
      </c>
      <c r="P58" s="752">
        <f t="shared" si="59"/>
        <v>194</v>
      </c>
      <c r="Q58" s="753">
        <f t="shared" si="60"/>
        <v>1.2516129032258065</v>
      </c>
      <c r="R58" s="154">
        <v>12</v>
      </c>
      <c r="S58" s="733">
        <v>16</v>
      </c>
      <c r="T58" s="753">
        <f t="shared" si="61"/>
        <v>2.7875399361022363E-2</v>
      </c>
      <c r="U58" s="35">
        <v>1.1946050096339113E-2</v>
      </c>
      <c r="V58" s="50">
        <v>216113.04011461319</v>
      </c>
      <c r="W58" s="16">
        <v>238202.30967741937</v>
      </c>
      <c r="X58" s="767">
        <f t="shared" si="62"/>
        <v>-22089.269562806177</v>
      </c>
      <c r="Y58" s="757">
        <f t="shared" si="63"/>
        <v>-9.273322997044034E-2</v>
      </c>
    </row>
    <row r="59" spans="2:25" ht="15.75" x14ac:dyDescent="0.25">
      <c r="B59" s="34">
        <v>45</v>
      </c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28</v>
      </c>
      <c r="H59" s="501">
        <v>28</v>
      </c>
      <c r="I59" s="765">
        <v>1</v>
      </c>
      <c r="J59" s="752">
        <f t="shared" si="56"/>
        <v>20</v>
      </c>
      <c r="K59" s="753">
        <f t="shared" si="57"/>
        <v>0.7142857142857143</v>
      </c>
      <c r="L59" s="149">
        <v>23</v>
      </c>
      <c r="M59" s="733">
        <v>24</v>
      </c>
      <c r="N59" s="753">
        <f t="shared" si="58"/>
        <v>2.5951557093425604E-3</v>
      </c>
      <c r="O59" s="764">
        <v>1.5015820239180566E-3</v>
      </c>
      <c r="P59" s="752">
        <f t="shared" si="59"/>
        <v>14</v>
      </c>
      <c r="Q59" s="753">
        <f t="shared" si="60"/>
        <v>0.5</v>
      </c>
      <c r="R59" s="154">
        <v>23</v>
      </c>
      <c r="S59" s="733">
        <v>24</v>
      </c>
      <c r="T59" s="753">
        <f t="shared" si="61"/>
        <v>3.354632587859425E-3</v>
      </c>
      <c r="U59" s="35">
        <v>2.1579961464354529E-3</v>
      </c>
      <c r="V59" s="50">
        <v>324358.97619047621</v>
      </c>
      <c r="W59" s="16">
        <v>256598.92857142858</v>
      </c>
      <c r="X59" s="767">
        <f t="shared" si="62"/>
        <v>67760.047619047633</v>
      </c>
      <c r="Y59" s="757">
        <f t="shared" si="63"/>
        <v>0.2640698774398253</v>
      </c>
    </row>
    <row r="60" spans="2:25" ht="15.75" x14ac:dyDescent="0.25">
      <c r="B60" s="34">
        <v>46</v>
      </c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279</v>
      </c>
      <c r="H60" s="501">
        <v>209</v>
      </c>
      <c r="I60" s="765">
        <v>0.74910394265232971</v>
      </c>
      <c r="J60" s="752">
        <f t="shared" si="56"/>
        <v>149</v>
      </c>
      <c r="K60" s="753">
        <f t="shared" si="57"/>
        <v>0.53405017921146958</v>
      </c>
      <c r="L60" s="149">
        <v>12</v>
      </c>
      <c r="M60" s="733">
        <v>13</v>
      </c>
      <c r="N60" s="753">
        <f t="shared" si="58"/>
        <v>2.3140138408304499E-2</v>
      </c>
      <c r="O60" s="764">
        <v>1.4962192309754921E-2</v>
      </c>
      <c r="P60" s="752">
        <f t="shared" si="59"/>
        <v>177</v>
      </c>
      <c r="Q60" s="753">
        <f t="shared" si="60"/>
        <v>0.84688995215311003</v>
      </c>
      <c r="R60" s="154">
        <v>10</v>
      </c>
      <c r="S60" s="733">
        <v>12</v>
      </c>
      <c r="T60" s="753">
        <f t="shared" si="61"/>
        <v>3.0830670926517572E-2</v>
      </c>
      <c r="U60" s="35">
        <v>1.6107899807321774E-2</v>
      </c>
      <c r="V60" s="50">
        <v>228452.6450777202</v>
      </c>
      <c r="W60" s="16">
        <v>228566.95215311006</v>
      </c>
      <c r="X60" s="767">
        <f t="shared" si="62"/>
        <v>-114.30707538986462</v>
      </c>
      <c r="Y60" s="757">
        <f t="shared" si="63"/>
        <v>-5.0010324901779229E-4</v>
      </c>
    </row>
    <row r="61" spans="2:25" ht="15.75" x14ac:dyDescent="0.25">
      <c r="B61" s="34">
        <v>47</v>
      </c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107</v>
      </c>
      <c r="H61" s="501">
        <v>89</v>
      </c>
      <c r="I61" s="765">
        <v>0.83177570093457942</v>
      </c>
      <c r="J61" s="752">
        <f t="shared" si="56"/>
        <v>60</v>
      </c>
      <c r="K61" s="753">
        <f t="shared" si="57"/>
        <v>0.56074766355140182</v>
      </c>
      <c r="L61" s="149">
        <v>18</v>
      </c>
      <c r="M61" s="733">
        <v>18</v>
      </c>
      <c r="N61" s="753">
        <f t="shared" si="58"/>
        <v>9.0289792387543248E-3</v>
      </c>
      <c r="O61" s="764">
        <v>5.7381884485440014E-3</v>
      </c>
      <c r="P61" s="752">
        <f t="shared" si="59"/>
        <v>72</v>
      </c>
      <c r="Q61" s="753">
        <f t="shared" si="60"/>
        <v>0.8089887640449438</v>
      </c>
      <c r="R61" s="154">
        <v>18</v>
      </c>
      <c r="S61" s="733">
        <v>19</v>
      </c>
      <c r="T61" s="753">
        <f t="shared" si="61"/>
        <v>1.2859424920127796E-2</v>
      </c>
      <c r="U61" s="35">
        <v>6.8593448940269747E-3</v>
      </c>
      <c r="V61" s="50">
        <v>417024</v>
      </c>
      <c r="W61" s="16">
        <v>344770.39325842698</v>
      </c>
      <c r="X61" s="767">
        <f t="shared" si="62"/>
        <v>72253.606741573021</v>
      </c>
      <c r="Y61" s="757">
        <f t="shared" si="63"/>
        <v>0.20957021877285856</v>
      </c>
    </row>
    <row r="62" spans="2:25" ht="15.75" x14ac:dyDescent="0.25">
      <c r="B62" s="34">
        <v>48</v>
      </c>
      <c r="C62" s="556"/>
      <c r="D62" s="68"/>
      <c r="E62" s="94"/>
      <c r="F62" s="750"/>
      <c r="G62" s="502"/>
      <c r="H62" s="501"/>
      <c r="I62" s="825"/>
      <c r="J62" s="752"/>
      <c r="K62" s="778"/>
      <c r="L62" s="150"/>
      <c r="M62" s="733"/>
      <c r="N62" s="753"/>
      <c r="O62" s="819"/>
      <c r="P62" s="752"/>
      <c r="Q62" s="753"/>
      <c r="R62" s="154"/>
      <c r="S62" s="732"/>
      <c r="T62" s="733"/>
      <c r="U62" s="821"/>
      <c r="V62" s="788"/>
      <c r="W62" s="16"/>
      <c r="X62" s="733"/>
      <c r="Y62" s="757"/>
    </row>
    <row r="63" spans="2:25" ht="15.75" x14ac:dyDescent="0.25">
      <c r="B63" s="34">
        <v>49</v>
      </c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516</v>
      </c>
      <c r="H63" s="486">
        <v>448</v>
      </c>
      <c r="I63" s="741">
        <v>0.86821705426356588</v>
      </c>
      <c r="J63" s="742">
        <f t="shared" ref="J63:J67" si="65">(D63-G63)</f>
        <v>300</v>
      </c>
      <c r="K63" s="743">
        <f t="shared" ref="K63:K67" si="66">(J63/G63)</f>
        <v>0.58139534883720934</v>
      </c>
      <c r="L63" s="148"/>
      <c r="M63" s="732"/>
      <c r="N63" s="743">
        <f t="shared" ref="N63:N67" si="67">(D63/D$15)</f>
        <v>4.4117647058823532E-2</v>
      </c>
      <c r="O63" s="762">
        <v>2.7672011583632757E-2</v>
      </c>
      <c r="P63" s="742">
        <f t="shared" ref="P63:P67" si="68">(E63-H63)</f>
        <v>209</v>
      </c>
      <c r="Q63" s="743">
        <f t="shared" ref="Q63:Q67" si="69">(P63/H63)</f>
        <v>0.46651785714285715</v>
      </c>
      <c r="R63" s="153"/>
      <c r="S63" s="826"/>
      <c r="T63" s="743">
        <f t="shared" ref="T63:T67" si="70">(E63/E$15)</f>
        <v>5.2476038338658146E-2</v>
      </c>
      <c r="U63" s="38">
        <v>3.4527938342967246E-2</v>
      </c>
      <c r="V63" s="39">
        <v>233030.21613394216</v>
      </c>
      <c r="W63" s="17">
        <v>192871.53125</v>
      </c>
      <c r="X63" s="746">
        <f t="shared" ref="X63:X67" si="71">(V63-W63)</f>
        <v>40158.684883942158</v>
      </c>
      <c r="Y63" s="747">
        <f t="shared" ref="Y63:Y67" si="72">(X63/W63)</f>
        <v>0.20821468375178961</v>
      </c>
    </row>
    <row r="64" spans="2:25" ht="15.75" x14ac:dyDescent="0.25">
      <c r="B64" s="34">
        <v>50</v>
      </c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54</v>
      </c>
      <c r="H64" s="501">
        <v>52</v>
      </c>
      <c r="I64" s="765">
        <v>0.96296296296296291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33">
        <v>21</v>
      </c>
      <c r="N64" s="753">
        <f t="shared" si="67"/>
        <v>3.7305363321799307E-3</v>
      </c>
      <c r="O64" s="764">
        <v>2.8959081889848234E-3</v>
      </c>
      <c r="P64" s="752">
        <f t="shared" si="68"/>
        <v>17</v>
      </c>
      <c r="Q64" s="753">
        <f t="shared" si="69"/>
        <v>0.32692307692307693</v>
      </c>
      <c r="R64" s="154">
        <v>21</v>
      </c>
      <c r="S64" s="733">
        <v>21</v>
      </c>
      <c r="T64" s="753">
        <f t="shared" si="70"/>
        <v>5.5111821086261982E-3</v>
      </c>
      <c r="U64" s="35">
        <v>4.0077071290944124E-3</v>
      </c>
      <c r="V64" s="50">
        <v>225232.26086956522</v>
      </c>
      <c r="W64" s="16">
        <v>218899.80769230769</v>
      </c>
      <c r="X64" s="767">
        <f t="shared" si="71"/>
        <v>6332.4531772575283</v>
      </c>
      <c r="Y64" s="757">
        <f t="shared" si="72"/>
        <v>2.8928546096114525E-2</v>
      </c>
    </row>
    <row r="65" spans="2:25" ht="15.75" x14ac:dyDescent="0.25">
      <c r="B65" s="34">
        <v>51</v>
      </c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36</v>
      </c>
      <c r="H65" s="501">
        <v>36</v>
      </c>
      <c r="I65" s="765">
        <v>1</v>
      </c>
      <c r="J65" s="752">
        <f t="shared" si="65"/>
        <v>26</v>
      </c>
      <c r="K65" s="753">
        <f t="shared" si="66"/>
        <v>0.72222222222222221</v>
      </c>
      <c r="L65" s="149">
        <v>22</v>
      </c>
      <c r="M65" s="733">
        <v>22</v>
      </c>
      <c r="N65" s="753">
        <f t="shared" si="67"/>
        <v>3.3520761245674742E-3</v>
      </c>
      <c r="O65" s="764">
        <v>1.9306054593232155E-3</v>
      </c>
      <c r="P65" s="752">
        <f t="shared" si="68"/>
        <v>26</v>
      </c>
      <c r="Q65" s="753">
        <f t="shared" si="69"/>
        <v>0.72222222222222221</v>
      </c>
      <c r="R65" s="154">
        <v>22</v>
      </c>
      <c r="S65" s="733">
        <v>22</v>
      </c>
      <c r="T65" s="753">
        <f t="shared" si="70"/>
        <v>4.9520766773162939E-3</v>
      </c>
      <c r="U65" s="35">
        <v>2.7745664739884392E-3</v>
      </c>
      <c r="V65" s="50">
        <v>146386.37096774194</v>
      </c>
      <c r="W65" s="16">
        <v>187527.22222222222</v>
      </c>
      <c r="X65" s="767">
        <f t="shared" si="71"/>
        <v>-41140.85125448028</v>
      </c>
      <c r="Y65" s="757">
        <f t="shared" si="72"/>
        <v>-0.21938602175703234</v>
      </c>
    </row>
    <row r="66" spans="2:25" ht="15.75" x14ac:dyDescent="0.25">
      <c r="B66" s="34">
        <v>52</v>
      </c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187</v>
      </c>
      <c r="H66" s="501">
        <v>171</v>
      </c>
      <c r="I66" s="765">
        <v>0.91443850267379678</v>
      </c>
      <c r="J66" s="752">
        <f t="shared" si="65"/>
        <v>36</v>
      </c>
      <c r="K66" s="753">
        <f t="shared" si="66"/>
        <v>0.19251336898395721</v>
      </c>
      <c r="L66" s="149">
        <v>17</v>
      </c>
      <c r="M66" s="733">
        <v>15</v>
      </c>
      <c r="N66" s="753">
        <f t="shared" si="67"/>
        <v>1.205666089965398E-2</v>
      </c>
      <c r="O66" s="764">
        <v>1.0028422802595591E-2</v>
      </c>
      <c r="P66" s="752">
        <f t="shared" si="68"/>
        <v>52</v>
      </c>
      <c r="Q66" s="753">
        <f t="shared" si="69"/>
        <v>0.30409356725146197</v>
      </c>
      <c r="R66" s="154">
        <v>16</v>
      </c>
      <c r="S66" s="733">
        <v>15</v>
      </c>
      <c r="T66" s="753">
        <f t="shared" si="70"/>
        <v>1.7811501597444091E-2</v>
      </c>
      <c r="U66" s="35">
        <v>1.3179190751445087E-2</v>
      </c>
      <c r="V66" s="50">
        <v>176072.73991031389</v>
      </c>
      <c r="W66" s="16">
        <v>163612.70175438595</v>
      </c>
      <c r="X66" s="767">
        <f t="shared" si="71"/>
        <v>12460.038155927934</v>
      </c>
      <c r="Y66" s="757">
        <f t="shared" si="72"/>
        <v>7.6155689761989512E-2</v>
      </c>
    </row>
    <row r="67" spans="2:25" ht="15.75" x14ac:dyDescent="0.25">
      <c r="B67" s="34">
        <v>53</v>
      </c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239</v>
      </c>
      <c r="H67" s="501">
        <v>189</v>
      </c>
      <c r="I67" s="765">
        <v>0.79079497907949792</v>
      </c>
      <c r="J67" s="752">
        <f t="shared" si="65"/>
        <v>223</v>
      </c>
      <c r="K67" s="753">
        <f t="shared" si="66"/>
        <v>0.93305439330543938</v>
      </c>
      <c r="L67" s="149">
        <v>11</v>
      </c>
      <c r="M67" s="733">
        <v>14</v>
      </c>
      <c r="N67" s="753">
        <f t="shared" si="67"/>
        <v>2.4978373702422146E-2</v>
      </c>
      <c r="O67" s="764">
        <v>1.2817075132729125E-2</v>
      </c>
      <c r="P67" s="752">
        <f t="shared" si="68"/>
        <v>114</v>
      </c>
      <c r="Q67" s="753">
        <f t="shared" si="69"/>
        <v>0.60317460317460314</v>
      </c>
      <c r="R67" s="154">
        <v>14</v>
      </c>
      <c r="S67" s="733">
        <v>13</v>
      </c>
      <c r="T67" s="753">
        <f t="shared" si="70"/>
        <v>2.4201277955271567E-2</v>
      </c>
      <c r="U67" s="35">
        <v>1.4566473988439306E-2</v>
      </c>
      <c r="V67" s="50">
        <v>294454.29042904289</v>
      </c>
      <c r="W67" s="16">
        <v>213200.55026455026</v>
      </c>
      <c r="X67" s="767">
        <f t="shared" si="71"/>
        <v>81253.740164492629</v>
      </c>
      <c r="Y67" s="757">
        <f t="shared" si="72"/>
        <v>0.38111412031380215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831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835"/>
      <c r="X68" s="125"/>
      <c r="Y68" s="836"/>
    </row>
    <row r="69" spans="2:25" ht="15.75" thickTop="1" x14ac:dyDescent="0.25">
      <c r="B69" s="5"/>
      <c r="C69" s="837"/>
      <c r="D69" s="5"/>
      <c r="E69" s="5"/>
      <c r="F69" s="5"/>
      <c r="G69" s="5"/>
      <c r="H69" s="5"/>
      <c r="I69" s="785"/>
      <c r="J69" s="785"/>
      <c r="K69" s="785"/>
      <c r="L69" s="785"/>
      <c r="M69" s="785"/>
      <c r="N69" s="785"/>
      <c r="O69" s="785"/>
      <c r="P69" s="838"/>
      <c r="Q69" s="838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785"/>
      <c r="L70" s="785"/>
      <c r="M70" s="785"/>
      <c r="N70" s="785"/>
      <c r="O70" s="785"/>
      <c r="P70" s="840"/>
      <c r="Q70" s="840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785"/>
      <c r="L71" s="785"/>
      <c r="M71" s="785"/>
      <c r="N71" s="785"/>
      <c r="O71" s="785"/>
      <c r="P71" s="840"/>
      <c r="Q71" s="840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40"/>
      <c r="Q72" s="509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01B0-F5FD-49A8-9572-CC39F4AF9C4F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5"/>
      <c r="C2" s="721" t="s">
        <v>447</v>
      </c>
      <c r="D2" s="1"/>
      <c r="E2" s="1"/>
      <c r="F2" s="1"/>
      <c r="G2" s="1"/>
      <c r="H2" s="1"/>
      <c r="I2" s="1"/>
      <c r="J2" s="1"/>
      <c r="K2" s="10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8" x14ac:dyDescent="0.25">
      <c r="B3" s="5"/>
      <c r="C3" s="841" t="s">
        <v>443</v>
      </c>
      <c r="D3" s="1"/>
      <c r="E3" s="1"/>
      <c r="F3" s="1"/>
      <c r="G3" s="1"/>
      <c r="H3" s="1"/>
      <c r="I3" s="787"/>
      <c r="J3" s="787"/>
      <c r="K3" s="112"/>
      <c r="L3" s="787"/>
      <c r="M3" s="787"/>
      <c r="N3" s="787"/>
      <c r="O3" s="787"/>
      <c r="P3" s="787"/>
      <c r="Q3" s="787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5"/>
      <c r="C4" s="805"/>
      <c r="D4" s="805"/>
      <c r="E4" s="805"/>
      <c r="F4" s="805"/>
      <c r="G4" s="805"/>
      <c r="H4" s="805"/>
      <c r="I4" s="806"/>
      <c r="J4" s="806"/>
      <c r="K4" s="842"/>
      <c r="L4" s="806"/>
      <c r="M4" s="806"/>
      <c r="N4" s="806"/>
      <c r="O4" s="806"/>
      <c r="P4" s="806"/>
      <c r="Q4" s="806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5"/>
      <c r="C5" s="1"/>
      <c r="D5" s="1"/>
      <c r="E5" s="1"/>
      <c r="F5" s="1"/>
      <c r="G5" s="1"/>
      <c r="H5" s="1"/>
      <c r="I5" s="787"/>
      <c r="J5" s="787"/>
      <c r="K5" s="843"/>
      <c r="L5" s="787"/>
      <c r="M5" s="787"/>
      <c r="N5" s="787"/>
      <c r="O5" s="787"/>
      <c r="P5" s="787"/>
      <c r="Q5" s="787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5"/>
      <c r="C6" s="1266" t="s">
        <v>409</v>
      </c>
      <c r="D6" s="1245">
        <v>2021</v>
      </c>
      <c r="E6" s="1246"/>
      <c r="F6" s="1247"/>
      <c r="G6" s="1245">
        <v>2017</v>
      </c>
      <c r="H6" s="1246"/>
      <c r="I6" s="1269"/>
      <c r="J6" s="1250" t="s">
        <v>410</v>
      </c>
      <c r="K6" s="1251"/>
      <c r="L6" s="1251"/>
      <c r="M6" s="1251"/>
      <c r="N6" s="1251"/>
      <c r="O6" s="1252"/>
      <c r="P6" s="1271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5"/>
      <c r="C7" s="1267"/>
      <c r="D7" s="1248"/>
      <c r="E7" s="1235"/>
      <c r="F7" s="1249"/>
      <c r="G7" s="1248"/>
      <c r="H7" s="1235"/>
      <c r="I7" s="1270"/>
      <c r="J7" s="1241"/>
      <c r="K7" s="1238"/>
      <c r="L7" s="1238"/>
      <c r="M7" s="1238"/>
      <c r="N7" s="1238"/>
      <c r="O7" s="1242"/>
      <c r="P7" s="126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5"/>
      <c r="C8" s="1267"/>
      <c r="D8" s="1248"/>
      <c r="E8" s="1235"/>
      <c r="F8" s="1249"/>
      <c r="G8" s="1248"/>
      <c r="H8" s="1235"/>
      <c r="I8" s="1270"/>
      <c r="J8" s="1241"/>
      <c r="K8" s="1238"/>
      <c r="L8" s="1238"/>
      <c r="M8" s="1238"/>
      <c r="N8" s="1238"/>
      <c r="O8" s="1242"/>
      <c r="P8" s="126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5"/>
      <c r="C9" s="1267"/>
      <c r="D9" s="1248" t="s">
        <v>321</v>
      </c>
      <c r="E9" s="1257" t="s">
        <v>322</v>
      </c>
      <c r="F9" s="1258" t="s">
        <v>412</v>
      </c>
      <c r="G9" s="1248" t="s">
        <v>321</v>
      </c>
      <c r="H9" s="1257" t="s">
        <v>322</v>
      </c>
      <c r="I9" s="1264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65" t="s">
        <v>413</v>
      </c>
      <c r="Q9" s="1260"/>
      <c r="R9" s="1259" t="s">
        <v>414</v>
      </c>
      <c r="S9" s="1260"/>
      <c r="T9" s="1259" t="s">
        <v>415</v>
      </c>
      <c r="U9" s="1260"/>
      <c r="V9" s="1261" t="s">
        <v>16</v>
      </c>
      <c r="W9" s="1261"/>
      <c r="X9" s="1261"/>
      <c r="Y9" s="1262"/>
    </row>
    <row r="10" spans="2:25" ht="15.75" thickBot="1" x14ac:dyDescent="0.3">
      <c r="B10" s="5"/>
      <c r="C10" s="1267"/>
      <c r="D10" s="1248"/>
      <c r="E10" s="1257"/>
      <c r="F10" s="1258"/>
      <c r="G10" s="1248"/>
      <c r="H10" s="1257"/>
      <c r="I10" s="1264"/>
      <c r="J10" s="1241"/>
      <c r="K10" s="1238"/>
      <c r="L10" s="1238"/>
      <c r="M10" s="1238"/>
      <c r="N10" s="1238"/>
      <c r="O10" s="1242"/>
      <c r="P10" s="1265"/>
      <c r="Q10" s="1260"/>
      <c r="R10" s="1259"/>
      <c r="S10" s="1260"/>
      <c r="T10" s="1259"/>
      <c r="U10" s="1260"/>
      <c r="V10" s="1261"/>
      <c r="W10" s="1261"/>
      <c r="X10" s="1261"/>
      <c r="Y10" s="1262"/>
    </row>
    <row r="11" spans="2:25" ht="15.75" thickBot="1" x14ac:dyDescent="0.3">
      <c r="B11" s="5"/>
      <c r="C11" s="1267"/>
      <c r="D11" s="1248"/>
      <c r="E11" s="1257"/>
      <c r="F11" s="1258"/>
      <c r="G11" s="1248"/>
      <c r="H11" s="1257"/>
      <c r="I11" s="1264"/>
      <c r="J11" s="1241" t="s">
        <v>416</v>
      </c>
      <c r="K11" s="1263" t="s">
        <v>417</v>
      </c>
      <c r="L11" s="1235">
        <v>2021</v>
      </c>
      <c r="M11" s="1235">
        <v>2017</v>
      </c>
      <c r="N11" s="1235">
        <v>2021</v>
      </c>
      <c r="O11" s="1235">
        <v>2017</v>
      </c>
      <c r="P11" s="1241" t="s">
        <v>416</v>
      </c>
      <c r="Q11" s="1238" t="s">
        <v>417</v>
      </c>
      <c r="R11" s="1235">
        <v>2021</v>
      </c>
      <c r="S11" s="1235">
        <v>2017</v>
      </c>
      <c r="T11" s="1235">
        <v>2021</v>
      </c>
      <c r="U11" s="1235">
        <v>2017</v>
      </c>
      <c r="V11" s="1235">
        <v>2021</v>
      </c>
      <c r="W11" s="1235">
        <v>2017</v>
      </c>
      <c r="X11" s="1236" t="s">
        <v>418</v>
      </c>
      <c r="Y11" s="1237"/>
    </row>
    <row r="12" spans="2:25" ht="15.75" thickBot="1" x14ac:dyDescent="0.3">
      <c r="B12" s="5"/>
      <c r="C12" s="1267"/>
      <c r="D12" s="1248"/>
      <c r="E12" s="1257"/>
      <c r="F12" s="1258"/>
      <c r="G12" s="1248"/>
      <c r="H12" s="1257"/>
      <c r="I12" s="1264"/>
      <c r="J12" s="1241"/>
      <c r="K12" s="1263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5"/>
      <c r="C13" s="1268"/>
      <c r="D13" s="1248"/>
      <c r="E13" s="1257"/>
      <c r="F13" s="1258"/>
      <c r="G13" s="1248"/>
      <c r="H13" s="1257"/>
      <c r="I13" s="1264"/>
      <c r="J13" s="1241"/>
      <c r="K13" s="1263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x14ac:dyDescent="0.25">
      <c r="B14" s="5"/>
      <c r="C14" s="7"/>
      <c r="D14" s="808"/>
      <c r="E14" s="809"/>
      <c r="F14" s="810"/>
      <c r="G14" s="844"/>
      <c r="H14" s="775"/>
      <c r="I14" s="845"/>
      <c r="J14" s="846"/>
      <c r="K14" s="35"/>
      <c r="L14" s="847"/>
      <c r="M14" s="571"/>
      <c r="N14" s="847"/>
      <c r="O14" s="845"/>
      <c r="P14" s="822"/>
      <c r="Q14" s="847"/>
      <c r="R14" s="847"/>
      <c r="S14" s="847"/>
      <c r="T14" s="847"/>
      <c r="U14" s="571"/>
      <c r="V14" s="783"/>
      <c r="W14" s="775"/>
      <c r="X14" s="571"/>
      <c r="Y14" s="848"/>
    </row>
    <row r="15" spans="2:25" ht="15.75" x14ac:dyDescent="0.25">
      <c r="B15" s="1"/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16224</v>
      </c>
      <c r="H15" s="486">
        <v>12384</v>
      </c>
      <c r="I15" s="849">
        <v>0.76331360946745563</v>
      </c>
      <c r="J15" s="742">
        <f>(D15-G15)</f>
        <v>2272</v>
      </c>
      <c r="K15" s="743">
        <f>(J15/G15)</f>
        <v>0.14003944773175542</v>
      </c>
      <c r="L15" s="732"/>
      <c r="M15" s="851"/>
      <c r="N15" s="743">
        <f>(D15/D$15)</f>
        <v>1</v>
      </c>
      <c r="O15" s="849">
        <v>1</v>
      </c>
      <c r="P15" s="742">
        <f>(E15-H15)</f>
        <v>136</v>
      </c>
      <c r="Q15" s="743">
        <f>(P15/H15)</f>
        <v>1.0981912144702842E-2</v>
      </c>
      <c r="R15" s="743"/>
      <c r="S15" s="850"/>
      <c r="T15" s="743">
        <f>(E15/E$15)</f>
        <v>1</v>
      </c>
      <c r="U15" s="852">
        <v>1</v>
      </c>
      <c r="V15" s="39">
        <v>255676.546485623</v>
      </c>
      <c r="W15" s="17">
        <v>217918.11845930232</v>
      </c>
      <c r="X15" s="746">
        <f>(V15-W15)</f>
        <v>37758.428026320675</v>
      </c>
      <c r="Y15" s="747">
        <f>(X15/W15)</f>
        <v>0.17326887866541632</v>
      </c>
    </row>
    <row r="16" spans="2:25" ht="15.75" x14ac:dyDescent="0.25">
      <c r="B16" s="1"/>
      <c r="C16" s="768"/>
      <c r="D16" s="549"/>
      <c r="E16" s="867"/>
      <c r="F16" s="750"/>
      <c r="G16" s="488"/>
      <c r="H16" s="486"/>
      <c r="I16" s="853"/>
      <c r="J16" s="752"/>
      <c r="K16" s="753"/>
      <c r="L16" s="733"/>
      <c r="M16" s="571"/>
      <c r="N16" s="753"/>
      <c r="O16" s="855"/>
      <c r="P16" s="752"/>
      <c r="Q16" s="753"/>
      <c r="R16" s="753"/>
      <c r="S16" s="847"/>
      <c r="T16" s="753"/>
      <c r="U16" s="856"/>
      <c r="V16" s="50"/>
      <c r="W16" s="16"/>
      <c r="X16" s="733"/>
      <c r="Y16" s="757"/>
    </row>
    <row r="17" spans="2:25" ht="15.75" x14ac:dyDescent="0.25">
      <c r="B17" s="1"/>
      <c r="C17" s="8"/>
      <c r="D17" s="549"/>
      <c r="E17" s="867"/>
      <c r="F17" s="758"/>
      <c r="G17" s="472"/>
      <c r="H17" s="470"/>
      <c r="I17" s="475"/>
      <c r="J17" s="514"/>
      <c r="K17" s="513"/>
      <c r="L17" s="513"/>
      <c r="M17" s="470"/>
      <c r="N17" s="513"/>
      <c r="O17" s="475"/>
      <c r="P17" s="514"/>
      <c r="Q17" s="513"/>
      <c r="R17" s="513"/>
      <c r="S17" s="470"/>
      <c r="T17" s="513"/>
      <c r="U17" s="470"/>
      <c r="V17" s="50"/>
      <c r="W17" s="470"/>
      <c r="X17" s="760"/>
      <c r="Y17" s="761"/>
    </row>
    <row r="18" spans="2:25" ht="15.75" x14ac:dyDescent="0.25">
      <c r="B18" s="15"/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15216</v>
      </c>
      <c r="H18" s="486">
        <v>11765</v>
      </c>
      <c r="I18" s="849">
        <v>0.77319926393270244</v>
      </c>
      <c r="J18" s="742">
        <f t="shared" ref="J18:J24" si="0">(D18-G18)</f>
        <v>667</v>
      </c>
      <c r="K18" s="743">
        <f t="shared" ref="K18:K24" si="1">(J18/G18)</f>
        <v>4.3835436382754993E-2</v>
      </c>
      <c r="L18" s="732"/>
      <c r="M18" s="851"/>
      <c r="N18" s="743">
        <f t="shared" ref="N18:N24" si="2">(D18/D$15)</f>
        <v>0.85872621107266434</v>
      </c>
      <c r="O18" s="849">
        <v>0.93786982248520712</v>
      </c>
      <c r="P18" s="742">
        <f t="shared" ref="P18:P24" si="3">(E18-H18)</f>
        <v>-319</v>
      </c>
      <c r="Q18" s="743">
        <f t="shared" ref="Q18:Q24" si="4">(P18/H18)</f>
        <v>-2.7114322141946451E-2</v>
      </c>
      <c r="R18" s="743"/>
      <c r="S18" s="850"/>
      <c r="T18" s="743">
        <f t="shared" ref="T18:T24" si="5">(E18/E$15)</f>
        <v>0.91421725239616614</v>
      </c>
      <c r="U18" s="852">
        <v>0.95001614987080107</v>
      </c>
      <c r="V18" s="39">
        <v>251360.53057836799</v>
      </c>
      <c r="W18" s="17">
        <v>216188.11857203569</v>
      </c>
      <c r="X18" s="746">
        <f t="shared" ref="X18:X24" si="6">(V18-W18)</f>
        <v>35172.412006332306</v>
      </c>
      <c r="Y18" s="747">
        <f t="shared" ref="Y18:Y24" si="7">(X18/W18)</f>
        <v>0.16269354781684064</v>
      </c>
    </row>
    <row r="19" spans="2:25" ht="15.75" x14ac:dyDescent="0.25">
      <c r="B19" s="52"/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8037</v>
      </c>
      <c r="H19" s="501">
        <v>5563</v>
      </c>
      <c r="I19" s="855">
        <v>0.69217369665298001</v>
      </c>
      <c r="J19" s="752">
        <f t="shared" si="0"/>
        <v>-990</v>
      </c>
      <c r="K19" s="753">
        <f t="shared" si="1"/>
        <v>-0.12318029115341546</v>
      </c>
      <c r="L19" s="733"/>
      <c r="M19" s="571"/>
      <c r="N19" s="753">
        <f t="shared" si="2"/>
        <v>0.38100129757785467</v>
      </c>
      <c r="O19" s="855">
        <v>0.49537721893491127</v>
      </c>
      <c r="P19" s="752">
        <f t="shared" si="3"/>
        <v>-1021</v>
      </c>
      <c r="Q19" s="753">
        <f t="shared" si="4"/>
        <v>-0.18353406435376596</v>
      </c>
      <c r="R19" s="753"/>
      <c r="S19" s="847"/>
      <c r="T19" s="753">
        <f t="shared" si="5"/>
        <v>0.36277955271565493</v>
      </c>
      <c r="U19" s="854">
        <v>0.44920865633074936</v>
      </c>
      <c r="V19" s="50">
        <v>221245.12263320124</v>
      </c>
      <c r="W19" s="16">
        <v>206809.5714542513</v>
      </c>
      <c r="X19" s="767">
        <f t="shared" si="6"/>
        <v>14435.551178949943</v>
      </c>
      <c r="Y19" s="757">
        <f t="shared" si="7"/>
        <v>6.9801175436134275E-2</v>
      </c>
    </row>
    <row r="20" spans="2:25" ht="15.75" x14ac:dyDescent="0.25">
      <c r="B20" s="52"/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502">
        <v>6721</v>
      </c>
      <c r="H20" s="501">
        <v>5810</v>
      </c>
      <c r="I20" s="855">
        <v>0.86445469424192833</v>
      </c>
      <c r="J20" s="752">
        <f t="shared" si="0"/>
        <v>1524</v>
      </c>
      <c r="K20" s="753">
        <f t="shared" si="1"/>
        <v>0.2267519714328225</v>
      </c>
      <c r="L20" s="733"/>
      <c r="M20" s="847"/>
      <c r="N20" s="753">
        <f t="shared" si="2"/>
        <v>0.44577205882352944</v>
      </c>
      <c r="O20" s="855">
        <v>0.41426282051282054</v>
      </c>
      <c r="P20" s="752">
        <f t="shared" si="3"/>
        <v>505</v>
      </c>
      <c r="Q20" s="753">
        <f t="shared" si="4"/>
        <v>8.6919104991394144E-2</v>
      </c>
      <c r="R20" s="753"/>
      <c r="S20" s="847"/>
      <c r="T20" s="753">
        <f t="shared" si="5"/>
        <v>0.50439297124600635</v>
      </c>
      <c r="U20" s="854">
        <v>0.46915374677002586</v>
      </c>
      <c r="V20" s="50">
        <v>275416.63103721297</v>
      </c>
      <c r="W20" s="16">
        <v>224886.98691910499</v>
      </c>
      <c r="X20" s="767">
        <f t="shared" si="6"/>
        <v>50529.644118107972</v>
      </c>
      <c r="Y20" s="757">
        <f t="shared" si="7"/>
        <v>0.22468905297879327</v>
      </c>
    </row>
    <row r="21" spans="2:25" ht="15.75" x14ac:dyDescent="0.25">
      <c r="B21" s="52"/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68">
        <v>458</v>
      </c>
      <c r="H21" s="12">
        <v>392</v>
      </c>
      <c r="I21" s="855">
        <v>0.85589519650655022</v>
      </c>
      <c r="J21" s="752">
        <f t="shared" si="0"/>
        <v>133</v>
      </c>
      <c r="K21" s="753">
        <f t="shared" si="1"/>
        <v>0.29039301310043669</v>
      </c>
      <c r="L21" s="733"/>
      <c r="M21" s="571"/>
      <c r="N21" s="753">
        <f t="shared" si="2"/>
        <v>3.1952854671280277E-2</v>
      </c>
      <c r="O21" s="855">
        <v>2.8229783037475344E-2</v>
      </c>
      <c r="P21" s="752">
        <f t="shared" si="3"/>
        <v>197</v>
      </c>
      <c r="Q21" s="753">
        <f t="shared" si="4"/>
        <v>0.50255102040816324</v>
      </c>
      <c r="R21" s="753"/>
      <c r="S21" s="847"/>
      <c r="T21" s="753">
        <f t="shared" si="5"/>
        <v>4.7044728434504794E-2</v>
      </c>
      <c r="U21" s="854">
        <v>3.1653746770025838E-2</v>
      </c>
      <c r="V21" s="50">
        <v>225672.76910016977</v>
      </c>
      <c r="W21" s="16">
        <v>220352.48724489796</v>
      </c>
      <c r="X21" s="767">
        <f t="shared" si="6"/>
        <v>5320.281855271809</v>
      </c>
      <c r="Y21" s="757">
        <f t="shared" si="7"/>
        <v>2.4144414804625695E-2</v>
      </c>
    </row>
    <row r="22" spans="2:25" ht="15.75" x14ac:dyDescent="0.25">
      <c r="B22" s="15"/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69">
        <v>1008</v>
      </c>
      <c r="H22" s="9">
        <v>619</v>
      </c>
      <c r="I22" s="849">
        <v>0.61408730158730163</v>
      </c>
      <c r="J22" s="742">
        <f t="shared" si="0"/>
        <v>1605</v>
      </c>
      <c r="K22" s="743">
        <f t="shared" si="1"/>
        <v>1.5922619047619047</v>
      </c>
      <c r="L22" s="732"/>
      <c r="M22" s="851"/>
      <c r="N22" s="743">
        <f t="shared" si="2"/>
        <v>0.14127378892733564</v>
      </c>
      <c r="O22" s="849">
        <v>6.2130177514792898E-2</v>
      </c>
      <c r="P22" s="742">
        <f t="shared" si="3"/>
        <v>455</v>
      </c>
      <c r="Q22" s="743">
        <f t="shared" si="4"/>
        <v>0.73505654281098542</v>
      </c>
      <c r="R22" s="743"/>
      <c r="S22" s="850"/>
      <c r="T22" s="743">
        <f t="shared" si="5"/>
        <v>8.5782747603833864E-2</v>
      </c>
      <c r="U22" s="852">
        <v>4.9983850129198967E-2</v>
      </c>
      <c r="V22" s="39">
        <v>301673.86312849162</v>
      </c>
      <c r="W22" s="17">
        <v>250799.295638126</v>
      </c>
      <c r="X22" s="746">
        <f t="shared" si="6"/>
        <v>50874.567490365618</v>
      </c>
      <c r="Y22" s="747">
        <f t="shared" si="7"/>
        <v>0.20284972236832619</v>
      </c>
    </row>
    <row r="23" spans="2:25" ht="15.75" x14ac:dyDescent="0.25">
      <c r="B23" s="52"/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68">
        <v>438</v>
      </c>
      <c r="H23" s="12">
        <v>169</v>
      </c>
      <c r="I23" s="855">
        <v>0.38584474885844749</v>
      </c>
      <c r="J23" s="752">
        <f t="shared" si="0"/>
        <v>1119</v>
      </c>
      <c r="K23" s="753">
        <f t="shared" si="1"/>
        <v>2.5547945205479454</v>
      </c>
      <c r="L23" s="733"/>
      <c r="M23" s="571"/>
      <c r="N23" s="753">
        <f t="shared" si="2"/>
        <v>8.4180363321799304E-2</v>
      </c>
      <c r="O23" s="855">
        <v>2.6997041420118342E-2</v>
      </c>
      <c r="P23" s="752">
        <f t="shared" si="3"/>
        <v>22</v>
      </c>
      <c r="Q23" s="753">
        <f t="shared" si="4"/>
        <v>0.13017751479289941</v>
      </c>
      <c r="R23" s="753"/>
      <c r="S23" s="847"/>
      <c r="T23" s="753">
        <f t="shared" si="5"/>
        <v>1.52555910543131E-2</v>
      </c>
      <c r="U23" s="854">
        <v>1.3646640826873386E-2</v>
      </c>
      <c r="V23" s="50">
        <v>137317.27748691099</v>
      </c>
      <c r="W23" s="16">
        <v>177195.26627218936</v>
      </c>
      <c r="X23" s="767">
        <f t="shared" si="6"/>
        <v>-39877.988785278372</v>
      </c>
      <c r="Y23" s="757">
        <f t="shared" si="7"/>
        <v>-0.22505109546223351</v>
      </c>
    </row>
    <row r="24" spans="2:25" ht="15.75" x14ac:dyDescent="0.25">
      <c r="B24" s="52"/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68">
        <v>570</v>
      </c>
      <c r="H24" s="12">
        <v>450</v>
      </c>
      <c r="I24" s="855">
        <v>0.78947368421052633</v>
      </c>
      <c r="J24" s="752">
        <f t="shared" si="0"/>
        <v>486</v>
      </c>
      <c r="K24" s="753">
        <f t="shared" si="1"/>
        <v>0.85263157894736841</v>
      </c>
      <c r="L24" s="733"/>
      <c r="M24" s="571"/>
      <c r="N24" s="753">
        <f t="shared" si="2"/>
        <v>5.7093425605536333E-2</v>
      </c>
      <c r="O24" s="855">
        <v>3.5133136094674555E-2</v>
      </c>
      <c r="P24" s="752">
        <f t="shared" si="3"/>
        <v>433</v>
      </c>
      <c r="Q24" s="753">
        <f t="shared" si="4"/>
        <v>0.9622222222222222</v>
      </c>
      <c r="R24" s="753"/>
      <c r="S24" s="847"/>
      <c r="T24" s="753">
        <f t="shared" si="5"/>
        <v>7.052715654952077E-2</v>
      </c>
      <c r="U24" s="854">
        <v>3.6337209302325583E-2</v>
      </c>
      <c r="V24" s="50">
        <v>337225.51415628538</v>
      </c>
      <c r="W24" s="16">
        <v>278441.69777777779</v>
      </c>
      <c r="X24" s="767">
        <f t="shared" si="6"/>
        <v>58783.816378507589</v>
      </c>
      <c r="Y24" s="757">
        <f t="shared" si="7"/>
        <v>0.21111714534014409</v>
      </c>
    </row>
    <row r="25" spans="2:25" ht="15.75" x14ac:dyDescent="0.25">
      <c r="B25" s="52"/>
      <c r="C25" s="551"/>
      <c r="D25" s="422"/>
      <c r="E25" s="302"/>
      <c r="F25" s="758"/>
      <c r="G25" s="502"/>
      <c r="H25" s="501"/>
      <c r="I25" s="853"/>
      <c r="J25" s="752"/>
      <c r="K25" s="753"/>
      <c r="L25" s="733"/>
      <c r="M25" s="571"/>
      <c r="N25" s="753"/>
      <c r="O25" s="855"/>
      <c r="P25" s="752"/>
      <c r="Q25" s="753"/>
      <c r="R25" s="753"/>
      <c r="S25" s="847"/>
      <c r="T25" s="753"/>
      <c r="U25" s="755"/>
      <c r="V25" s="50"/>
      <c r="W25" s="16"/>
      <c r="X25" s="767"/>
      <c r="Y25" s="757"/>
    </row>
    <row r="26" spans="2:25" ht="15.75" x14ac:dyDescent="0.25">
      <c r="B26" s="15"/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16069</v>
      </c>
      <c r="H26" s="486">
        <v>12229</v>
      </c>
      <c r="I26" s="849">
        <v>0.76103055572842115</v>
      </c>
      <c r="J26" s="742">
        <f t="shared" ref="J26:J31" si="10">(D26-G26)</f>
        <v>2131</v>
      </c>
      <c r="K26" s="743">
        <f t="shared" ref="K26:K31" si="11">(J26/G26)</f>
        <v>0.13261559524550376</v>
      </c>
      <c r="L26" s="732"/>
      <c r="M26" s="851"/>
      <c r="N26" s="743">
        <f t="shared" ref="N26:N31" si="12">(D26/D$15)</f>
        <v>0.98399653979238755</v>
      </c>
      <c r="O26" s="849">
        <v>0.99044625246548323</v>
      </c>
      <c r="P26" s="742">
        <f t="shared" ref="P26:P31" si="13">(E26-H26)</f>
        <v>3</v>
      </c>
      <c r="Q26" s="743">
        <f t="shared" ref="Q26:Q31" si="14">(P26/H26)</f>
        <v>2.4531850519257501E-4</v>
      </c>
      <c r="R26" s="743"/>
      <c r="S26" s="850"/>
      <c r="T26" s="743">
        <f t="shared" ref="T26:T31" si="15">(E26/E$15)</f>
        <v>0.97699680511182108</v>
      </c>
      <c r="U26" s="852">
        <v>0.98748385012919893</v>
      </c>
      <c r="V26" s="39">
        <v>252148.27730542838</v>
      </c>
      <c r="W26" s="780">
        <v>216959.62065581814</v>
      </c>
      <c r="X26" s="746">
        <f t="shared" ref="X26:X31" si="16">(V26-W26)</f>
        <v>35188.656649610231</v>
      </c>
      <c r="Y26" s="747">
        <f t="shared" ref="Y26:Y31" si="17">(X26/W26)</f>
        <v>0.16218988834532047</v>
      </c>
    </row>
    <row r="27" spans="2:25" ht="15.75" x14ac:dyDescent="0.25">
      <c r="B27" s="52"/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15952</v>
      </c>
      <c r="H27" s="501">
        <v>12114</v>
      </c>
      <c r="I27" s="855">
        <v>0.75940320962888663</v>
      </c>
      <c r="J27" s="752">
        <f t="shared" si="10"/>
        <v>2012</v>
      </c>
      <c r="K27" s="753">
        <f t="shared" si="11"/>
        <v>0.1261283851554664</v>
      </c>
      <c r="L27" s="733"/>
      <c r="M27" s="571"/>
      <c r="N27" s="753">
        <f t="shared" si="12"/>
        <v>0.9712370242214533</v>
      </c>
      <c r="O27" s="855">
        <v>0.9832347140039448</v>
      </c>
      <c r="P27" s="752">
        <f t="shared" si="13"/>
        <v>-112</v>
      </c>
      <c r="Q27" s="753">
        <f t="shared" si="14"/>
        <v>-9.2455010731385175E-3</v>
      </c>
      <c r="R27" s="753"/>
      <c r="S27" s="847"/>
      <c r="T27" s="753">
        <f t="shared" si="15"/>
        <v>0.95862619808306704</v>
      </c>
      <c r="U27" s="854">
        <v>0.97819767441860461</v>
      </c>
      <c r="V27" s="50">
        <v>250091.30461589736</v>
      </c>
      <c r="W27" s="857">
        <v>216107.69877827307</v>
      </c>
      <c r="X27" s="767">
        <f t="shared" si="16"/>
        <v>33983.605837624287</v>
      </c>
      <c r="Y27" s="757">
        <f t="shared" si="17"/>
        <v>0.15725310125342426</v>
      </c>
    </row>
    <row r="28" spans="2:25" ht="15.75" x14ac:dyDescent="0.25">
      <c r="B28" s="52"/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11618</v>
      </c>
      <c r="H28" s="501">
        <v>8407</v>
      </c>
      <c r="I28" s="855">
        <v>0.72361852298158036</v>
      </c>
      <c r="J28" s="752">
        <f t="shared" si="10"/>
        <v>465</v>
      </c>
      <c r="K28" s="753">
        <f t="shared" si="11"/>
        <v>4.0024100533654676E-2</v>
      </c>
      <c r="L28" s="733"/>
      <c r="M28" s="571"/>
      <c r="N28" s="753">
        <f t="shared" si="12"/>
        <v>0.653276384083045</v>
      </c>
      <c r="O28" s="855">
        <v>0.71609960552268248</v>
      </c>
      <c r="P28" s="752">
        <f t="shared" si="13"/>
        <v>-1115</v>
      </c>
      <c r="Q28" s="753">
        <f t="shared" si="14"/>
        <v>-0.13262757226121089</v>
      </c>
      <c r="R28" s="753"/>
      <c r="S28" s="847"/>
      <c r="T28" s="753">
        <f t="shared" si="15"/>
        <v>0.58242811501597447</v>
      </c>
      <c r="U28" s="854">
        <v>0.67885981912144699</v>
      </c>
      <c r="V28" s="50">
        <v>225363.85394953375</v>
      </c>
      <c r="W28" s="857">
        <v>207733.72201736647</v>
      </c>
      <c r="X28" s="767">
        <f t="shared" si="16"/>
        <v>17630.131932167278</v>
      </c>
      <c r="Y28" s="757">
        <f t="shared" si="17"/>
        <v>8.4868897360311127E-2</v>
      </c>
    </row>
    <row r="29" spans="2:25" ht="15.75" x14ac:dyDescent="0.25">
      <c r="B29" s="52"/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4334</v>
      </c>
      <c r="H29" s="501">
        <v>3707</v>
      </c>
      <c r="I29" s="855">
        <v>0.85532994923857864</v>
      </c>
      <c r="J29" s="752">
        <f t="shared" si="10"/>
        <v>1547</v>
      </c>
      <c r="K29" s="753">
        <f t="shared" si="11"/>
        <v>0.35694508537148129</v>
      </c>
      <c r="L29" s="733"/>
      <c r="M29" s="571"/>
      <c r="N29" s="753">
        <f t="shared" si="12"/>
        <v>0.3179606401384083</v>
      </c>
      <c r="O29" s="855">
        <v>0.26713510848126232</v>
      </c>
      <c r="P29" s="752">
        <f t="shared" si="13"/>
        <v>1003</v>
      </c>
      <c r="Q29" s="753">
        <f t="shared" si="14"/>
        <v>0.27056919341785812</v>
      </c>
      <c r="R29" s="753"/>
      <c r="S29" s="847"/>
      <c r="T29" s="753">
        <f t="shared" si="15"/>
        <v>0.37619808306709263</v>
      </c>
      <c r="U29" s="854">
        <v>0.29933785529715762</v>
      </c>
      <c r="V29" s="50">
        <v>288374.22823779192</v>
      </c>
      <c r="W29" s="857">
        <v>235098.8028055031</v>
      </c>
      <c r="X29" s="767">
        <f t="shared" si="16"/>
        <v>53275.425432288816</v>
      </c>
      <c r="Y29" s="757">
        <f t="shared" si="17"/>
        <v>0.22660866323663714</v>
      </c>
    </row>
    <row r="30" spans="2:25" ht="15.75" x14ac:dyDescent="0.25">
      <c r="B30" s="52"/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117</v>
      </c>
      <c r="H30" s="501">
        <v>115</v>
      </c>
      <c r="I30" s="855">
        <v>0.98290598290598286</v>
      </c>
      <c r="J30" s="752">
        <f t="shared" si="10"/>
        <v>119</v>
      </c>
      <c r="K30" s="753">
        <f t="shared" si="11"/>
        <v>1.017094017094017</v>
      </c>
      <c r="L30" s="733"/>
      <c r="M30" s="571"/>
      <c r="N30" s="753">
        <f t="shared" si="12"/>
        <v>1.2759515570934256E-2</v>
      </c>
      <c r="O30" s="855">
        <v>7.2115384615384619E-3</v>
      </c>
      <c r="P30" s="752">
        <f t="shared" si="13"/>
        <v>115</v>
      </c>
      <c r="Q30" s="753">
        <f t="shared" si="14"/>
        <v>1</v>
      </c>
      <c r="R30" s="753"/>
      <c r="S30" s="847"/>
      <c r="T30" s="753">
        <f t="shared" si="15"/>
        <v>1.8370607028753993E-2</v>
      </c>
      <c r="U30" s="854">
        <v>9.286175710594315E-3</v>
      </c>
      <c r="V30" s="50">
        <v>359486.47826086957</v>
      </c>
      <c r="W30" s="857">
        <v>306700.33043478261</v>
      </c>
      <c r="X30" s="767">
        <f t="shared" si="16"/>
        <v>52786.147826086963</v>
      </c>
      <c r="Y30" s="757">
        <f t="shared" si="17"/>
        <v>0.1721098498695994</v>
      </c>
    </row>
    <row r="31" spans="2:25" ht="15.75" x14ac:dyDescent="0.25">
      <c r="B31" s="34"/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155</v>
      </c>
      <c r="H31" s="486">
        <v>155</v>
      </c>
      <c r="I31" s="849">
        <v>1</v>
      </c>
      <c r="J31" s="742">
        <f t="shared" si="10"/>
        <v>141</v>
      </c>
      <c r="K31" s="743">
        <f t="shared" si="11"/>
        <v>0.9096774193548387</v>
      </c>
      <c r="L31" s="732"/>
      <c r="M31" s="851"/>
      <c r="N31" s="743">
        <f t="shared" si="12"/>
        <v>1.6003460207612456E-2</v>
      </c>
      <c r="O31" s="849">
        <v>9.5537475345167655E-3</v>
      </c>
      <c r="P31" s="742">
        <f t="shared" si="13"/>
        <v>133</v>
      </c>
      <c r="Q31" s="743">
        <f t="shared" si="14"/>
        <v>0.85806451612903223</v>
      </c>
      <c r="R31" s="743"/>
      <c r="S31" s="850"/>
      <c r="T31" s="743">
        <f t="shared" si="15"/>
        <v>2.3003194888178913E-2</v>
      </c>
      <c r="U31" s="852">
        <v>1.2516149870801034E-2</v>
      </c>
      <c r="V31" s="39">
        <v>405529.97916666669</v>
      </c>
      <c r="W31" s="780">
        <v>293540.50322580646</v>
      </c>
      <c r="X31" s="746">
        <f t="shared" si="16"/>
        <v>111989.47594086023</v>
      </c>
      <c r="Y31" s="747">
        <f t="shared" si="17"/>
        <v>0.38151285669327945</v>
      </c>
    </row>
    <row r="32" spans="2:25" ht="15.75" x14ac:dyDescent="0.25">
      <c r="B32" s="1"/>
      <c r="C32" s="823"/>
      <c r="D32" s="549"/>
      <c r="E32" s="867"/>
      <c r="F32" s="750"/>
      <c r="G32" s="68"/>
      <c r="H32" s="12"/>
      <c r="I32" s="858"/>
      <c r="J32" s="734"/>
      <c r="K32" s="733"/>
      <c r="L32" s="733"/>
      <c r="M32" s="10"/>
      <c r="N32" s="753"/>
      <c r="O32" s="855"/>
      <c r="P32" s="734"/>
      <c r="Q32" s="733"/>
      <c r="R32" s="733"/>
      <c r="S32" s="847"/>
      <c r="T32" s="733"/>
      <c r="U32" s="856"/>
      <c r="V32" s="50"/>
      <c r="W32" s="857"/>
      <c r="X32" s="733"/>
      <c r="Y32" s="772"/>
    </row>
    <row r="33" spans="2:25" ht="15.75" x14ac:dyDescent="0.25">
      <c r="B33" s="34"/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859">
        <v>6637</v>
      </c>
      <c r="H33" s="860">
        <v>4797</v>
      </c>
      <c r="I33" s="849">
        <v>0.72276631007985537</v>
      </c>
      <c r="J33" s="742">
        <f t="shared" ref="J33:J39" si="19">(D33-G33)</f>
        <v>769</v>
      </c>
      <c r="K33" s="743">
        <f t="shared" ref="K33:K39" si="20">(J33/G33)</f>
        <v>0.1158656019285822</v>
      </c>
      <c r="L33" s="732"/>
      <c r="M33" s="861"/>
      <c r="N33" s="743">
        <f t="shared" ref="N33:N39" si="21">(D33/D$15)</f>
        <v>0.40041089965397925</v>
      </c>
      <c r="O33" s="849">
        <v>0.40908530571992108</v>
      </c>
      <c r="P33" s="742">
        <f t="shared" ref="P33:P39" si="22">(E33-H33)</f>
        <v>-400</v>
      </c>
      <c r="Q33" s="743">
        <f t="shared" ref="Q33:Q39" si="23">(P33/H33)</f>
        <v>-8.3385449239107776E-2</v>
      </c>
      <c r="R33" s="732"/>
      <c r="S33" s="862"/>
      <c r="T33" s="743">
        <f t="shared" ref="T33:T39" si="24">(E33/E$15)</f>
        <v>0.35119808306709266</v>
      </c>
      <c r="U33" s="852">
        <v>0.38735465116279072</v>
      </c>
      <c r="V33" s="39">
        <v>227193.65385490106</v>
      </c>
      <c r="W33" s="863">
        <v>205537.01855326246</v>
      </c>
      <c r="X33" s="746">
        <f t="shared" ref="X33:X39" si="25">(V33-W33)</f>
        <v>21656.635301638598</v>
      </c>
      <c r="Y33" s="747">
        <f t="shared" ref="Y33:Y39" si="26">(X33/W33)</f>
        <v>0.10536610608675605</v>
      </c>
    </row>
    <row r="34" spans="2:25" ht="15.75" x14ac:dyDescent="0.25">
      <c r="B34" s="22"/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2406</v>
      </c>
      <c r="H34" s="501">
        <v>1825</v>
      </c>
      <c r="I34" s="855">
        <v>0.75852036575228599</v>
      </c>
      <c r="J34" s="752">
        <f t="shared" si="19"/>
        <v>-661</v>
      </c>
      <c r="K34" s="753">
        <f t="shared" si="20"/>
        <v>-0.27472984206151291</v>
      </c>
      <c r="L34" s="149">
        <v>4</v>
      </c>
      <c r="M34" s="775">
        <v>2</v>
      </c>
      <c r="N34" s="753">
        <f t="shared" si="21"/>
        <v>9.4344723183391002E-2</v>
      </c>
      <c r="O34" s="855">
        <v>0.14829881656804733</v>
      </c>
      <c r="P34" s="752">
        <f t="shared" si="22"/>
        <v>-420</v>
      </c>
      <c r="Q34" s="753">
        <f t="shared" si="23"/>
        <v>-0.23013698630136986</v>
      </c>
      <c r="R34" s="154">
        <v>3</v>
      </c>
      <c r="S34" s="775">
        <v>1</v>
      </c>
      <c r="T34" s="753">
        <f t="shared" si="24"/>
        <v>0.11222044728434505</v>
      </c>
      <c r="U34" s="854">
        <v>0.14736757105943152</v>
      </c>
      <c r="V34" s="50">
        <v>191026.8590747331</v>
      </c>
      <c r="W34" s="857">
        <v>166204.93534246576</v>
      </c>
      <c r="X34" s="767">
        <f t="shared" si="25"/>
        <v>24821.923732267343</v>
      </c>
      <c r="Y34" s="757">
        <f t="shared" si="26"/>
        <v>0.14934528677576087</v>
      </c>
    </row>
    <row r="35" spans="2:25" ht="15.75" x14ac:dyDescent="0.25">
      <c r="B35" s="22"/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1376</v>
      </c>
      <c r="H35" s="501">
        <v>970</v>
      </c>
      <c r="I35" s="855">
        <v>0.70494186046511631</v>
      </c>
      <c r="J35" s="752">
        <f t="shared" si="19"/>
        <v>-390</v>
      </c>
      <c r="K35" s="753">
        <f t="shared" si="20"/>
        <v>-0.28343023255813954</v>
      </c>
      <c r="L35" s="149">
        <v>7</v>
      </c>
      <c r="M35" s="775">
        <v>5</v>
      </c>
      <c r="N35" s="753">
        <f t="shared" si="21"/>
        <v>5.3308823529411763E-2</v>
      </c>
      <c r="O35" s="855">
        <v>8.4812623274161739E-2</v>
      </c>
      <c r="P35" s="752">
        <f t="shared" si="22"/>
        <v>-84</v>
      </c>
      <c r="Q35" s="753">
        <f t="shared" si="23"/>
        <v>-8.6597938144329895E-2</v>
      </c>
      <c r="R35" s="154">
        <v>5</v>
      </c>
      <c r="S35" s="775">
        <v>6</v>
      </c>
      <c r="T35" s="753">
        <f t="shared" si="24"/>
        <v>7.0766773162939292E-2</v>
      </c>
      <c r="U35" s="854">
        <v>7.8326873385012916E-2</v>
      </c>
      <c r="V35" s="50">
        <v>239302.77539503385</v>
      </c>
      <c r="W35" s="857">
        <v>235484.34020618556</v>
      </c>
      <c r="X35" s="767">
        <f t="shared" si="25"/>
        <v>3818.4351888482925</v>
      </c>
      <c r="Y35" s="757">
        <f t="shared" si="26"/>
        <v>1.6215240408364071E-2</v>
      </c>
    </row>
    <row r="36" spans="2:25" ht="15.75" x14ac:dyDescent="0.25">
      <c r="B36" s="22"/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312</v>
      </c>
      <c r="H36" s="501">
        <v>308</v>
      </c>
      <c r="I36" s="855">
        <v>0.98717948717948723</v>
      </c>
      <c r="J36" s="752">
        <f t="shared" si="19"/>
        <v>169</v>
      </c>
      <c r="K36" s="753">
        <f t="shared" si="20"/>
        <v>0.54166666666666663</v>
      </c>
      <c r="L36" s="149">
        <v>10</v>
      </c>
      <c r="M36" s="775">
        <v>11</v>
      </c>
      <c r="N36" s="753">
        <f t="shared" si="21"/>
        <v>2.6005622837370242E-2</v>
      </c>
      <c r="O36" s="855">
        <v>1.9230769230769232E-2</v>
      </c>
      <c r="P36" s="752">
        <f t="shared" si="22"/>
        <v>173</v>
      </c>
      <c r="Q36" s="753">
        <f t="shared" si="23"/>
        <v>0.56168831168831168</v>
      </c>
      <c r="R36" s="154">
        <v>9</v>
      </c>
      <c r="S36" s="775">
        <v>10</v>
      </c>
      <c r="T36" s="753">
        <f t="shared" si="24"/>
        <v>3.8418530351437698E-2</v>
      </c>
      <c r="U36" s="854">
        <v>2.4870801033591731E-2</v>
      </c>
      <c r="V36" s="50">
        <v>247504.55717255716</v>
      </c>
      <c r="W36" s="857">
        <v>277833.40584415582</v>
      </c>
      <c r="X36" s="767">
        <f t="shared" si="25"/>
        <v>-30328.848671598651</v>
      </c>
      <c r="Y36" s="757">
        <f t="shared" si="26"/>
        <v>-0.1091619943233569</v>
      </c>
    </row>
    <row r="37" spans="2:25" ht="15.75" x14ac:dyDescent="0.25">
      <c r="B37" s="22"/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886</v>
      </c>
      <c r="H37" s="501">
        <v>708</v>
      </c>
      <c r="I37" s="855">
        <v>0.79909706546275394</v>
      </c>
      <c r="J37" s="752">
        <f t="shared" si="19"/>
        <v>16</v>
      </c>
      <c r="K37" s="753">
        <f t="shared" si="20"/>
        <v>1.8058690744920992E-2</v>
      </c>
      <c r="L37" s="149">
        <v>9</v>
      </c>
      <c r="M37" s="775">
        <v>8</v>
      </c>
      <c r="N37" s="753">
        <f t="shared" si="21"/>
        <v>4.8767301038062282E-2</v>
      </c>
      <c r="O37" s="855">
        <v>5.4610453648915189E-2</v>
      </c>
      <c r="P37" s="752">
        <f t="shared" si="22"/>
        <v>-156</v>
      </c>
      <c r="Q37" s="753">
        <f t="shared" si="23"/>
        <v>-0.22033898305084745</v>
      </c>
      <c r="R37" s="154">
        <v>8</v>
      </c>
      <c r="S37" s="775">
        <v>8</v>
      </c>
      <c r="T37" s="753">
        <f t="shared" si="24"/>
        <v>4.4089456869009586E-2</v>
      </c>
      <c r="U37" s="854">
        <v>5.7170542635658912E-2</v>
      </c>
      <c r="V37" s="50">
        <v>307326.67753623187</v>
      </c>
      <c r="W37" s="857">
        <v>202538.1709039548</v>
      </c>
      <c r="X37" s="767">
        <f t="shared" si="25"/>
        <v>104788.50663227707</v>
      </c>
      <c r="Y37" s="757">
        <f t="shared" si="26"/>
        <v>0.51737658222443716</v>
      </c>
    </row>
    <row r="38" spans="2:25" ht="15.75" x14ac:dyDescent="0.25">
      <c r="B38" s="22"/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1219</v>
      </c>
      <c r="H38" s="501">
        <v>817</v>
      </c>
      <c r="I38" s="855">
        <v>0.67022149302707135</v>
      </c>
      <c r="J38" s="752">
        <f t="shared" si="19"/>
        <v>516</v>
      </c>
      <c r="K38" s="753">
        <f t="shared" si="20"/>
        <v>0.42329778506972926</v>
      </c>
      <c r="L38" s="149">
        <v>5</v>
      </c>
      <c r="M38" s="775">
        <v>6</v>
      </c>
      <c r="N38" s="753">
        <f t="shared" si="21"/>
        <v>9.3804065743944634E-2</v>
      </c>
      <c r="O38" s="855">
        <v>7.5135601577909272E-2</v>
      </c>
      <c r="P38" s="752">
        <f t="shared" si="22"/>
        <v>65</v>
      </c>
      <c r="Q38" s="753">
        <f t="shared" si="23"/>
        <v>7.9559363525091797E-2</v>
      </c>
      <c r="R38" s="154">
        <v>6</v>
      </c>
      <c r="S38" s="775">
        <v>7</v>
      </c>
      <c r="T38" s="753">
        <f t="shared" si="24"/>
        <v>7.044728434504792E-2</v>
      </c>
      <c r="U38" s="854">
        <v>6.5972222222222224E-2</v>
      </c>
      <c r="V38" s="50">
        <v>230877.41723356009</v>
      </c>
      <c r="W38" s="857">
        <v>239047.18115055081</v>
      </c>
      <c r="X38" s="767">
        <f t="shared" si="25"/>
        <v>-8169.7639169907197</v>
      </c>
      <c r="Y38" s="757">
        <f t="shared" si="26"/>
        <v>-3.4176365844052516E-2</v>
      </c>
    </row>
    <row r="39" spans="2:25" ht="15.75" x14ac:dyDescent="0.25">
      <c r="B39" s="22"/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438</v>
      </c>
      <c r="H39" s="501">
        <v>169</v>
      </c>
      <c r="I39" s="855">
        <v>0.38584474885844749</v>
      </c>
      <c r="J39" s="752">
        <f t="shared" si="19"/>
        <v>1119</v>
      </c>
      <c r="K39" s="753">
        <f t="shared" si="20"/>
        <v>2.5547945205479454</v>
      </c>
      <c r="L39" s="149">
        <v>6</v>
      </c>
      <c r="M39" s="775">
        <v>10</v>
      </c>
      <c r="N39" s="753">
        <f t="shared" si="21"/>
        <v>8.4180363321799304E-2</v>
      </c>
      <c r="O39" s="855">
        <v>2.6997041420118342E-2</v>
      </c>
      <c r="P39" s="752">
        <f t="shared" si="22"/>
        <v>22</v>
      </c>
      <c r="Q39" s="753">
        <f t="shared" si="23"/>
        <v>0.13017751479289941</v>
      </c>
      <c r="R39" s="154">
        <v>17</v>
      </c>
      <c r="S39" s="775">
        <v>14</v>
      </c>
      <c r="T39" s="753">
        <f t="shared" si="24"/>
        <v>1.52555910543131E-2</v>
      </c>
      <c r="U39" s="854">
        <v>1.3646640826873386E-2</v>
      </c>
      <c r="V39" s="50">
        <v>137317.27748691099</v>
      </c>
      <c r="W39" s="857">
        <v>177195.26627218936</v>
      </c>
      <c r="X39" s="767">
        <f t="shared" si="25"/>
        <v>-39877.988785278372</v>
      </c>
      <c r="Y39" s="757">
        <f t="shared" si="26"/>
        <v>-0.22505109546223351</v>
      </c>
    </row>
    <row r="40" spans="2:25" ht="15.75" x14ac:dyDescent="0.25">
      <c r="B40" s="22"/>
      <c r="C40" s="556"/>
      <c r="D40" s="68"/>
      <c r="E40" s="94"/>
      <c r="F40" s="750"/>
      <c r="G40" s="502"/>
      <c r="H40" s="501"/>
      <c r="I40" s="864"/>
      <c r="J40" s="752"/>
      <c r="K40" s="778"/>
      <c r="L40" s="149"/>
      <c r="M40" s="783"/>
      <c r="N40" s="753"/>
      <c r="O40" s="855"/>
      <c r="P40" s="752"/>
      <c r="Q40" s="753"/>
      <c r="R40" s="154"/>
      <c r="S40" s="783"/>
      <c r="T40" s="733"/>
      <c r="U40" s="775"/>
      <c r="V40" s="781"/>
      <c r="W40" s="857"/>
      <c r="X40" s="733"/>
      <c r="Y40" s="757"/>
    </row>
    <row r="41" spans="2:25" ht="15.75" x14ac:dyDescent="0.25">
      <c r="B41" s="34"/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6148</v>
      </c>
      <c r="H41" s="486">
        <v>4334</v>
      </c>
      <c r="I41" s="849">
        <v>0.70494469746258948</v>
      </c>
      <c r="J41" s="742">
        <f t="shared" ref="J41:J44" si="29">(D41-G41)</f>
        <v>971</v>
      </c>
      <c r="K41" s="743">
        <f t="shared" ref="K41:K44" si="30">(J41/G41)</f>
        <v>0.15793754066363044</v>
      </c>
      <c r="L41" s="148"/>
      <c r="M41" s="783"/>
      <c r="N41" s="743">
        <f t="shared" ref="N41:N44" si="31">(D41/D$15)</f>
        <v>0.38489403114186849</v>
      </c>
      <c r="O41" s="849">
        <v>0.37894477317554243</v>
      </c>
      <c r="P41" s="742">
        <f t="shared" ref="P41:P44" si="32">(E41-H41)</f>
        <v>61</v>
      </c>
      <c r="Q41" s="743">
        <f t="shared" ref="Q41:Q44" si="33">(P41/H41)</f>
        <v>1.4074757729580065E-2</v>
      </c>
      <c r="R41" s="153"/>
      <c r="S41" s="783"/>
      <c r="T41" s="743">
        <f t="shared" ref="T41:T44" si="34">(E41/E$15)</f>
        <v>0.35103833865814699</v>
      </c>
      <c r="U41" s="852">
        <v>0.34996770025839791</v>
      </c>
      <c r="V41" s="39">
        <v>251574.78065984073</v>
      </c>
      <c r="W41" s="780">
        <v>230986.63913244117</v>
      </c>
      <c r="X41" s="746">
        <f t="shared" ref="X41:X44" si="35">(V41-W41)</f>
        <v>20588.141527399566</v>
      </c>
      <c r="Y41" s="747">
        <f t="shared" ref="Y41:Y44" si="36">(X41/W41)</f>
        <v>8.9131309086647695E-2</v>
      </c>
    </row>
    <row r="42" spans="2:25" ht="15.75" x14ac:dyDescent="0.25">
      <c r="B42" s="22"/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1893</v>
      </c>
      <c r="H42" s="501">
        <v>1566</v>
      </c>
      <c r="I42" s="855">
        <v>0.82725832012678291</v>
      </c>
      <c r="J42" s="752">
        <f t="shared" si="29"/>
        <v>910</v>
      </c>
      <c r="K42" s="753">
        <f t="shared" si="30"/>
        <v>0.48071843634442685</v>
      </c>
      <c r="L42" s="149">
        <v>1</v>
      </c>
      <c r="M42" s="775">
        <v>3</v>
      </c>
      <c r="N42" s="753">
        <f t="shared" si="31"/>
        <v>0.1515462802768166</v>
      </c>
      <c r="O42" s="855">
        <v>0.11667899408284024</v>
      </c>
      <c r="P42" s="752">
        <f t="shared" si="32"/>
        <v>578</v>
      </c>
      <c r="Q42" s="753">
        <f t="shared" si="33"/>
        <v>0.36909323116219667</v>
      </c>
      <c r="R42" s="154">
        <v>1</v>
      </c>
      <c r="S42" s="775">
        <v>3</v>
      </c>
      <c r="T42" s="753">
        <f t="shared" si="34"/>
        <v>0.17124600638977636</v>
      </c>
      <c r="U42" s="854">
        <v>0.12645348837209303</v>
      </c>
      <c r="V42" s="50">
        <v>271077.80317164178</v>
      </c>
      <c r="W42" s="857">
        <v>244162.36590038316</v>
      </c>
      <c r="X42" s="767">
        <f t="shared" si="35"/>
        <v>26915.437271258619</v>
      </c>
      <c r="Y42" s="757">
        <f t="shared" si="36"/>
        <v>0.11023581448354725</v>
      </c>
    </row>
    <row r="43" spans="2:25" ht="15.75" x14ac:dyDescent="0.25">
      <c r="B43" s="22"/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1637</v>
      </c>
      <c r="H43" s="501">
        <v>1054</v>
      </c>
      <c r="I43" s="855">
        <v>0.64386072083078805</v>
      </c>
      <c r="J43" s="752">
        <f t="shared" si="29"/>
        <v>220</v>
      </c>
      <c r="K43" s="753">
        <f t="shared" si="30"/>
        <v>0.13439218081857054</v>
      </c>
      <c r="L43" s="149">
        <v>3</v>
      </c>
      <c r="M43" s="775">
        <v>4</v>
      </c>
      <c r="N43" s="753">
        <f t="shared" si="31"/>
        <v>0.10040008650519031</v>
      </c>
      <c r="O43" s="855">
        <v>0.10089990138067061</v>
      </c>
      <c r="P43" s="752">
        <f t="shared" si="32"/>
        <v>-261</v>
      </c>
      <c r="Q43" s="753">
        <f t="shared" si="33"/>
        <v>-0.24762808349146109</v>
      </c>
      <c r="R43" s="154">
        <v>7</v>
      </c>
      <c r="S43" s="775">
        <v>5</v>
      </c>
      <c r="T43" s="753">
        <f t="shared" si="34"/>
        <v>6.3338658146964863E-2</v>
      </c>
      <c r="U43" s="854">
        <v>8.5109819121447022E-2</v>
      </c>
      <c r="V43" s="50">
        <v>224122.61160151323</v>
      </c>
      <c r="W43" s="857">
        <v>228102.62998102466</v>
      </c>
      <c r="X43" s="767">
        <f t="shared" si="35"/>
        <v>-3980.0183795114281</v>
      </c>
      <c r="Y43" s="757">
        <f t="shared" si="36"/>
        <v>-1.7448366903277338E-2</v>
      </c>
    </row>
    <row r="44" spans="2:25" ht="15.75" x14ac:dyDescent="0.25">
      <c r="B44" s="22"/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2618</v>
      </c>
      <c r="H44" s="501">
        <v>1714</v>
      </c>
      <c r="I44" s="855">
        <v>0.65469824293353707</v>
      </c>
      <c r="J44" s="752">
        <f t="shared" si="29"/>
        <v>-159</v>
      </c>
      <c r="K44" s="753">
        <f t="shared" si="30"/>
        <v>-6.0733384262796029E-2</v>
      </c>
      <c r="L44" s="149">
        <v>2</v>
      </c>
      <c r="M44" s="775">
        <v>1</v>
      </c>
      <c r="N44" s="753">
        <f t="shared" si="31"/>
        <v>0.13294766435986158</v>
      </c>
      <c r="O44" s="855">
        <v>0.16136587771203156</v>
      </c>
      <c r="P44" s="752">
        <f t="shared" si="32"/>
        <v>-256</v>
      </c>
      <c r="Q44" s="753">
        <f t="shared" si="33"/>
        <v>-0.14935822637106183</v>
      </c>
      <c r="R44" s="154">
        <v>2</v>
      </c>
      <c r="S44" s="775">
        <v>2</v>
      </c>
      <c r="T44" s="753">
        <f t="shared" si="34"/>
        <v>0.11645367412140575</v>
      </c>
      <c r="U44" s="854">
        <v>0.13840439276485789</v>
      </c>
      <c r="V44" s="50">
        <v>237826.55692729767</v>
      </c>
      <c r="W44" s="857">
        <v>220722.08693115518</v>
      </c>
      <c r="X44" s="767">
        <f t="shared" si="35"/>
        <v>17104.469996142492</v>
      </c>
      <c r="Y44" s="757">
        <f t="shared" si="36"/>
        <v>7.7493241541692653E-2</v>
      </c>
    </row>
    <row r="45" spans="2:25" ht="15.75" x14ac:dyDescent="0.25">
      <c r="B45" s="22"/>
      <c r="C45" s="556"/>
      <c r="D45" s="68"/>
      <c r="E45" s="94"/>
      <c r="F45" s="750"/>
      <c r="G45" s="502"/>
      <c r="H45" s="501"/>
      <c r="I45" s="864"/>
      <c r="J45" s="752"/>
      <c r="K45" s="778"/>
      <c r="L45" s="149"/>
      <c r="M45" s="775"/>
      <c r="N45" s="753"/>
      <c r="O45" s="855"/>
      <c r="P45" s="752"/>
      <c r="Q45" s="778"/>
      <c r="R45" s="308"/>
      <c r="S45" s="775"/>
      <c r="T45" s="733"/>
      <c r="U45" s="775"/>
      <c r="V45" s="781"/>
      <c r="W45" s="857"/>
      <c r="X45" s="733"/>
      <c r="Y45" s="757"/>
    </row>
    <row r="46" spans="2:25" ht="15.75" x14ac:dyDescent="0.25">
      <c r="B46" s="34"/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2109</v>
      </c>
      <c r="H46" s="486">
        <v>2109</v>
      </c>
      <c r="I46" s="849">
        <v>1</v>
      </c>
      <c r="J46" s="742">
        <f t="shared" ref="J46:J49" si="38">(D46-G46)</f>
        <v>-579</v>
      </c>
      <c r="K46" s="743">
        <f t="shared" ref="K46:K49" si="39">(J46/G46)</f>
        <v>-0.27453769559032715</v>
      </c>
      <c r="L46" s="148"/>
      <c r="M46" s="783"/>
      <c r="N46" s="743">
        <f t="shared" ref="N46:N49" si="40">(D46/D$15)</f>
        <v>8.2720588235294115E-2</v>
      </c>
      <c r="O46" s="849">
        <v>0.12999260355029585</v>
      </c>
      <c r="P46" s="742">
        <f t="shared" ref="P46:P49" si="41">(E46-H46)</f>
        <v>-588</v>
      </c>
      <c r="Q46" s="743">
        <f t="shared" ref="Q46:Q49" si="42">(P46/H46)</f>
        <v>-0.27880512091038406</v>
      </c>
      <c r="R46" s="153"/>
      <c r="S46" s="783"/>
      <c r="T46" s="743">
        <f t="shared" ref="T46:T49" si="43">(E46/E$15)</f>
        <v>0.12148562300319489</v>
      </c>
      <c r="U46" s="852">
        <v>0.17030038759689922</v>
      </c>
      <c r="V46" s="39">
        <v>330132.24391847471</v>
      </c>
      <c r="W46" s="780">
        <v>202351.98198198198</v>
      </c>
      <c r="X46" s="746">
        <f t="shared" ref="X46:X49" si="44">(V46-W46)</f>
        <v>127780.26193649272</v>
      </c>
      <c r="Y46" s="747">
        <f t="shared" ref="Y46:Y49" si="45">(X46/W46)</f>
        <v>0.63147521800834472</v>
      </c>
    </row>
    <row r="47" spans="2:25" ht="15.75" x14ac:dyDescent="0.25">
      <c r="B47" s="22"/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263</v>
      </c>
      <c r="H47" s="501">
        <v>263</v>
      </c>
      <c r="I47" s="855">
        <v>1</v>
      </c>
      <c r="J47" s="752">
        <f t="shared" si="38"/>
        <v>-23</v>
      </c>
      <c r="K47" s="753">
        <f t="shared" si="39"/>
        <v>-8.7452471482889732E-2</v>
      </c>
      <c r="L47" s="149">
        <v>16</v>
      </c>
      <c r="M47" s="775">
        <v>14</v>
      </c>
      <c r="N47" s="753">
        <f t="shared" si="40"/>
        <v>1.2975778546712802E-2</v>
      </c>
      <c r="O47" s="855">
        <v>1.6210552268244575E-2</v>
      </c>
      <c r="P47" s="752">
        <f t="shared" si="41"/>
        <v>-26</v>
      </c>
      <c r="Q47" s="753">
        <f t="shared" si="42"/>
        <v>-9.8859315589353611E-2</v>
      </c>
      <c r="R47" s="154">
        <v>15</v>
      </c>
      <c r="S47" s="775">
        <v>11</v>
      </c>
      <c r="T47" s="753">
        <f t="shared" si="43"/>
        <v>1.8929712460063898E-2</v>
      </c>
      <c r="U47" s="854">
        <v>2.1237080103359174E-2</v>
      </c>
      <c r="V47" s="50">
        <v>237489.27848101265</v>
      </c>
      <c r="W47" s="857">
        <v>229582.11787072243</v>
      </c>
      <c r="X47" s="767">
        <f t="shared" si="44"/>
        <v>7907.1606102902151</v>
      </c>
      <c r="Y47" s="757">
        <f t="shared" si="45"/>
        <v>3.4441535271238909E-2</v>
      </c>
    </row>
    <row r="48" spans="2:25" ht="15.75" x14ac:dyDescent="0.25">
      <c r="B48" s="22"/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682</v>
      </c>
      <c r="H48" s="501">
        <v>682</v>
      </c>
      <c r="I48" s="855">
        <v>1</v>
      </c>
      <c r="J48" s="752">
        <f t="shared" si="38"/>
        <v>249</v>
      </c>
      <c r="K48" s="753">
        <f t="shared" si="39"/>
        <v>0.36510263929618769</v>
      </c>
      <c r="L48" s="149">
        <v>8</v>
      </c>
      <c r="M48" s="775">
        <v>9</v>
      </c>
      <c r="N48" s="753">
        <f t="shared" si="40"/>
        <v>5.0335207612456745E-2</v>
      </c>
      <c r="O48" s="855">
        <v>4.2036489151873767E-2</v>
      </c>
      <c r="P48" s="752">
        <f t="shared" si="41"/>
        <v>249</v>
      </c>
      <c r="Q48" s="753">
        <f t="shared" si="42"/>
        <v>0.36510263929618769</v>
      </c>
      <c r="R48" s="154">
        <v>4</v>
      </c>
      <c r="S48" s="775">
        <v>9</v>
      </c>
      <c r="T48" s="753">
        <f t="shared" si="43"/>
        <v>7.4361022364217252E-2</v>
      </c>
      <c r="U48" s="854">
        <v>5.5071059431524551E-2</v>
      </c>
      <c r="V48" s="50">
        <v>358514.74006444681</v>
      </c>
      <c r="W48" s="857">
        <v>227674.10263929618</v>
      </c>
      <c r="X48" s="767">
        <f t="shared" si="44"/>
        <v>130840.63742515063</v>
      </c>
      <c r="Y48" s="757">
        <f t="shared" si="45"/>
        <v>0.57468388327170139</v>
      </c>
    </row>
    <row r="49" spans="2:25" ht="15.75" x14ac:dyDescent="0.25">
      <c r="B49" s="22"/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1164</v>
      </c>
      <c r="H49" s="501">
        <v>1164</v>
      </c>
      <c r="I49" s="855">
        <v>1</v>
      </c>
      <c r="J49" s="752">
        <f t="shared" si="38"/>
        <v>-805</v>
      </c>
      <c r="K49" s="753">
        <f t="shared" si="39"/>
        <v>-0.69158075601374569</v>
      </c>
      <c r="L49" s="149">
        <v>14</v>
      </c>
      <c r="M49" s="775">
        <v>7</v>
      </c>
      <c r="N49" s="753">
        <f t="shared" si="40"/>
        <v>1.9409602076124566E-2</v>
      </c>
      <c r="O49" s="855">
        <v>7.174556213017752E-2</v>
      </c>
      <c r="P49" s="752">
        <f t="shared" si="41"/>
        <v>-811</v>
      </c>
      <c r="Q49" s="753">
        <f t="shared" si="42"/>
        <v>-0.6967353951890034</v>
      </c>
      <c r="R49" s="154">
        <v>11</v>
      </c>
      <c r="S49" s="775">
        <v>4</v>
      </c>
      <c r="T49" s="753">
        <f t="shared" si="43"/>
        <v>2.8194888178913739E-2</v>
      </c>
      <c r="U49" s="854">
        <v>9.3992248062015504E-2</v>
      </c>
      <c r="V49" s="50">
        <v>317475.81019830029</v>
      </c>
      <c r="W49" s="857">
        <v>181362.96821305843</v>
      </c>
      <c r="X49" s="767">
        <f t="shared" si="44"/>
        <v>136112.84198524186</v>
      </c>
      <c r="Y49" s="757">
        <f t="shared" si="45"/>
        <v>0.7504996379709753</v>
      </c>
    </row>
    <row r="50" spans="2:25" ht="15.75" x14ac:dyDescent="0.25">
      <c r="B50" s="22"/>
      <c r="C50" s="556"/>
      <c r="D50" s="68"/>
      <c r="E50" s="94"/>
      <c r="F50" s="750"/>
      <c r="G50" s="502"/>
      <c r="H50" s="501"/>
      <c r="I50" s="864"/>
      <c r="J50" s="752"/>
      <c r="K50" s="778"/>
      <c r="L50" s="149"/>
      <c r="M50" s="775"/>
      <c r="N50" s="753"/>
      <c r="O50" s="855"/>
      <c r="P50" s="752"/>
      <c r="Q50" s="778"/>
      <c r="R50" s="154"/>
      <c r="S50" s="775"/>
      <c r="T50" s="743"/>
      <c r="U50" s="775"/>
      <c r="V50" s="781"/>
      <c r="W50" s="857"/>
      <c r="X50" s="733"/>
      <c r="Y50" s="757"/>
    </row>
    <row r="51" spans="2:25" ht="15.75" x14ac:dyDescent="0.25">
      <c r="B51" s="34"/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396</v>
      </c>
      <c r="H51" s="486">
        <v>334</v>
      </c>
      <c r="I51" s="849">
        <v>0.84343434343434343</v>
      </c>
      <c r="J51" s="742">
        <f t="shared" ref="J51:J54" si="47">(D51-G51)</f>
        <v>125</v>
      </c>
      <c r="K51" s="743">
        <f t="shared" ref="K51:K54" si="48">(J51/G51)</f>
        <v>0.31565656565656564</v>
      </c>
      <c r="L51" s="148"/>
      <c r="M51" s="783"/>
      <c r="N51" s="743">
        <f t="shared" ref="N51:N54" si="49">(D51/D$15)</f>
        <v>2.8168252595155711E-2</v>
      </c>
      <c r="O51" s="849">
        <v>2.4408284023668639E-2</v>
      </c>
      <c r="P51" s="742">
        <f t="shared" ref="P51:P54" si="50">(E51-H51)</f>
        <v>183</v>
      </c>
      <c r="Q51" s="743">
        <f t="shared" ref="Q51:Q54" si="51">(P51/H51)</f>
        <v>0.54790419161676651</v>
      </c>
      <c r="R51" s="153"/>
      <c r="S51" s="783"/>
      <c r="T51" s="743">
        <f t="shared" ref="T51:T54" si="52">(E51/E$15)</f>
        <v>4.1293929712460063E-2</v>
      </c>
      <c r="U51" s="852">
        <v>2.69702842377261E-2</v>
      </c>
      <c r="V51" s="39">
        <v>343356.835589942</v>
      </c>
      <c r="W51" s="780">
        <v>265821.17964071856</v>
      </c>
      <c r="X51" s="746">
        <f t="shared" ref="X51:X54" si="53">(V51-W51)</f>
        <v>77535.655949223437</v>
      </c>
      <c r="Y51" s="747">
        <f t="shared" ref="Y51:Y54" si="54">(X51/W51)</f>
        <v>0.29168351466207437</v>
      </c>
    </row>
    <row r="52" spans="2:25" ht="15.75" x14ac:dyDescent="0.25">
      <c r="B52" s="22"/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21</v>
      </c>
      <c r="H52" s="501">
        <v>21</v>
      </c>
      <c r="I52" s="855">
        <v>1</v>
      </c>
      <c r="J52" s="752">
        <f t="shared" si="47"/>
        <v>15</v>
      </c>
      <c r="K52" s="753">
        <f t="shared" si="48"/>
        <v>0.7142857142857143</v>
      </c>
      <c r="L52" s="149">
        <v>24</v>
      </c>
      <c r="M52" s="775">
        <v>23</v>
      </c>
      <c r="N52" s="753">
        <f t="shared" si="49"/>
        <v>1.9463667820069203E-3</v>
      </c>
      <c r="O52" s="855">
        <v>1.2943786982248522E-3</v>
      </c>
      <c r="P52" s="752">
        <f t="shared" si="50"/>
        <v>15</v>
      </c>
      <c r="Q52" s="753">
        <f t="shared" si="51"/>
        <v>0.7142857142857143</v>
      </c>
      <c r="R52" s="154">
        <v>24</v>
      </c>
      <c r="S52" s="775">
        <v>23</v>
      </c>
      <c r="T52" s="753">
        <f t="shared" si="52"/>
        <v>2.8753993610223642E-3</v>
      </c>
      <c r="U52" s="854">
        <v>1.6957364341085271E-3</v>
      </c>
      <c r="V52" s="50">
        <v>244064.44444444444</v>
      </c>
      <c r="W52" s="857">
        <v>215857.14285714287</v>
      </c>
      <c r="X52" s="767">
        <f t="shared" si="53"/>
        <v>28207.301587301568</v>
      </c>
      <c r="Y52" s="757">
        <f t="shared" si="54"/>
        <v>0.13067578498418991</v>
      </c>
    </row>
    <row r="53" spans="2:25" ht="15.75" x14ac:dyDescent="0.25">
      <c r="B53" s="22"/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67</v>
      </c>
      <c r="H53" s="501">
        <v>67</v>
      </c>
      <c r="I53" s="855">
        <v>1</v>
      </c>
      <c r="J53" s="752">
        <f t="shared" si="47"/>
        <v>86</v>
      </c>
      <c r="K53" s="753">
        <f t="shared" si="48"/>
        <v>1.2835820895522387</v>
      </c>
      <c r="L53" s="149">
        <v>19</v>
      </c>
      <c r="M53" s="775">
        <v>19</v>
      </c>
      <c r="N53" s="753">
        <f t="shared" si="49"/>
        <v>8.2720588235294119E-3</v>
      </c>
      <c r="O53" s="855">
        <v>4.1296844181459569E-3</v>
      </c>
      <c r="P53" s="752">
        <f t="shared" si="50"/>
        <v>84</v>
      </c>
      <c r="Q53" s="753">
        <f t="shared" si="51"/>
        <v>1.2537313432835822</v>
      </c>
      <c r="R53" s="154">
        <v>19</v>
      </c>
      <c r="S53" s="775">
        <v>19</v>
      </c>
      <c r="T53" s="753">
        <f t="shared" si="52"/>
        <v>1.206070287539936E-2</v>
      </c>
      <c r="U53" s="854">
        <v>5.410206718346253E-3</v>
      </c>
      <c r="V53" s="50">
        <v>555353.93377483438</v>
      </c>
      <c r="W53" s="857">
        <v>353533.80597014923</v>
      </c>
      <c r="X53" s="767">
        <f t="shared" si="53"/>
        <v>201820.12780468515</v>
      </c>
      <c r="Y53" s="757">
        <f t="shared" si="54"/>
        <v>0.57086514612332695</v>
      </c>
    </row>
    <row r="54" spans="2:25" ht="15.75" x14ac:dyDescent="0.25">
      <c r="B54" s="22"/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308</v>
      </c>
      <c r="H54" s="501">
        <v>246</v>
      </c>
      <c r="I54" s="855">
        <v>0.79870129870129869</v>
      </c>
      <c r="J54" s="752">
        <f t="shared" si="47"/>
        <v>24</v>
      </c>
      <c r="K54" s="753">
        <f t="shared" si="48"/>
        <v>7.792207792207792E-2</v>
      </c>
      <c r="L54" s="149">
        <v>15</v>
      </c>
      <c r="M54" s="775">
        <v>12</v>
      </c>
      <c r="N54" s="753">
        <f t="shared" si="49"/>
        <v>1.7949826989619378E-2</v>
      </c>
      <c r="O54" s="855">
        <v>1.898422090729783E-2</v>
      </c>
      <c r="P54" s="752">
        <f t="shared" si="50"/>
        <v>84</v>
      </c>
      <c r="Q54" s="753">
        <f t="shared" si="51"/>
        <v>0.34146341463414637</v>
      </c>
      <c r="R54" s="154">
        <v>13</v>
      </c>
      <c r="S54" s="775">
        <v>12</v>
      </c>
      <c r="T54" s="753">
        <f t="shared" si="52"/>
        <v>2.6357827476038338E-2</v>
      </c>
      <c r="U54" s="854">
        <v>1.9864341085271318E-2</v>
      </c>
      <c r="V54" s="50">
        <v>257184</v>
      </c>
      <c r="W54" s="857">
        <v>246197.19105691058</v>
      </c>
      <c r="X54" s="767">
        <f t="shared" si="53"/>
        <v>10986.808943089418</v>
      </c>
      <c r="Y54" s="757">
        <f t="shared" si="54"/>
        <v>4.4626053189005407E-2</v>
      </c>
    </row>
    <row r="55" spans="2:25" ht="15.75" x14ac:dyDescent="0.25">
      <c r="B55" s="22"/>
      <c r="C55" s="556"/>
      <c r="D55" s="68"/>
      <c r="E55" s="94"/>
      <c r="F55" s="750"/>
      <c r="G55" s="502"/>
      <c r="H55" s="501"/>
      <c r="I55" s="864"/>
      <c r="J55" s="752"/>
      <c r="K55" s="778"/>
      <c r="L55" s="149"/>
      <c r="M55" s="775"/>
      <c r="N55" s="753"/>
      <c r="O55" s="855"/>
      <c r="P55" s="752"/>
      <c r="Q55" s="778"/>
      <c r="R55" s="154"/>
      <c r="S55" s="775"/>
      <c r="T55" s="733"/>
      <c r="U55" s="775"/>
      <c r="V55" s="781"/>
      <c r="W55" s="857"/>
      <c r="X55" s="733"/>
      <c r="Y55" s="757"/>
    </row>
    <row r="56" spans="2:25" ht="15.75" x14ac:dyDescent="0.25">
      <c r="B56" s="34"/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464</v>
      </c>
      <c r="H56" s="486">
        <v>464</v>
      </c>
      <c r="I56" s="849">
        <v>1</v>
      </c>
      <c r="J56" s="742">
        <f t="shared" ref="J56:J61" si="56">(D56-G56)</f>
        <v>640</v>
      </c>
      <c r="K56" s="743">
        <f t="shared" ref="K56:K61" si="57">(J56/G56)</f>
        <v>1.3793103448275863</v>
      </c>
      <c r="L56" s="148"/>
      <c r="M56" s="783"/>
      <c r="N56" s="743">
        <f t="shared" ref="N56:N61" si="58">(D56/D$15)</f>
        <v>5.9688581314878891E-2</v>
      </c>
      <c r="O56" s="849">
        <v>2.8599605522682446E-2</v>
      </c>
      <c r="P56" s="742">
        <f t="shared" ref="P56:P61" si="59">(E56-H56)</f>
        <v>569</v>
      </c>
      <c r="Q56" s="743">
        <f t="shared" ref="Q56:Q61" si="60">(P56/H56)</f>
        <v>1.2262931034482758</v>
      </c>
      <c r="R56" s="153"/>
      <c r="S56" s="783"/>
      <c r="T56" s="743">
        <f t="shared" ref="T56:T61" si="61">(E56/E$15)</f>
        <v>8.250798722044729E-2</v>
      </c>
      <c r="U56" s="852">
        <v>3.7467700258397935E-2</v>
      </c>
      <c r="V56" s="39">
        <v>255257.72120038723</v>
      </c>
      <c r="W56" s="780">
        <v>262244.24137931032</v>
      </c>
      <c r="X56" s="746">
        <f t="shared" ref="X56:X61" si="62">(V56-W56)</f>
        <v>-6986.5201789230923</v>
      </c>
      <c r="Y56" s="747">
        <f t="shared" ref="Y56:Y61" si="63">(X56/W56)</f>
        <v>-2.6641272053016345E-2</v>
      </c>
    </row>
    <row r="57" spans="2:25" ht="15.75" x14ac:dyDescent="0.25">
      <c r="B57" s="22"/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55</v>
      </c>
      <c r="H57" s="501">
        <v>55</v>
      </c>
      <c r="I57" s="855">
        <v>1</v>
      </c>
      <c r="J57" s="752">
        <f t="shared" si="56"/>
        <v>40</v>
      </c>
      <c r="K57" s="753">
        <f t="shared" si="57"/>
        <v>0.72727272727272729</v>
      </c>
      <c r="L57" s="149">
        <v>20</v>
      </c>
      <c r="M57" s="775">
        <v>20</v>
      </c>
      <c r="N57" s="753">
        <f t="shared" si="58"/>
        <v>5.1362456747404842E-3</v>
      </c>
      <c r="O57" s="855">
        <v>3.3900394477317554E-3</v>
      </c>
      <c r="P57" s="752">
        <f t="shared" si="59"/>
        <v>40</v>
      </c>
      <c r="Q57" s="753">
        <f t="shared" si="60"/>
        <v>0.72727272727272729</v>
      </c>
      <c r="R57" s="154">
        <v>20</v>
      </c>
      <c r="S57" s="775">
        <v>20</v>
      </c>
      <c r="T57" s="753">
        <f t="shared" si="61"/>
        <v>7.5878594249201275E-3</v>
      </c>
      <c r="U57" s="854">
        <v>4.4412144702842375E-3</v>
      </c>
      <c r="V57" s="50">
        <v>203274.87368421053</v>
      </c>
      <c r="W57" s="857">
        <v>236900.36363636365</v>
      </c>
      <c r="X57" s="767">
        <f t="shared" si="62"/>
        <v>-33625.489952153119</v>
      </c>
      <c r="Y57" s="757">
        <f t="shared" si="63"/>
        <v>-0.14193937668988738</v>
      </c>
    </row>
    <row r="58" spans="2:25" ht="15.75" x14ac:dyDescent="0.25">
      <c r="B58" s="22"/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99</v>
      </c>
      <c r="H58" s="501">
        <v>99</v>
      </c>
      <c r="I58" s="855">
        <v>1</v>
      </c>
      <c r="J58" s="752">
        <f t="shared" si="56"/>
        <v>267</v>
      </c>
      <c r="K58" s="753">
        <f t="shared" si="57"/>
        <v>2.6969696969696968</v>
      </c>
      <c r="L58" s="149">
        <v>13</v>
      </c>
      <c r="M58" s="775">
        <v>17</v>
      </c>
      <c r="N58" s="753">
        <f t="shared" si="58"/>
        <v>1.9788062283737026E-2</v>
      </c>
      <c r="O58" s="855">
        <v>6.1020710059171597E-3</v>
      </c>
      <c r="P58" s="752">
        <f t="shared" si="59"/>
        <v>250</v>
      </c>
      <c r="Q58" s="753">
        <f t="shared" si="60"/>
        <v>2.5252525252525251</v>
      </c>
      <c r="R58" s="154">
        <v>12</v>
      </c>
      <c r="S58" s="775">
        <v>17</v>
      </c>
      <c r="T58" s="753">
        <f t="shared" si="61"/>
        <v>2.7875399361022363E-2</v>
      </c>
      <c r="U58" s="854">
        <v>7.9941860465116282E-3</v>
      </c>
      <c r="V58" s="50">
        <v>216113.04011461319</v>
      </c>
      <c r="W58" s="857">
        <v>230959.44444444444</v>
      </c>
      <c r="X58" s="767">
        <f t="shared" si="62"/>
        <v>-14846.404329831246</v>
      </c>
      <c r="Y58" s="757">
        <f t="shared" si="63"/>
        <v>-6.4281434195268161E-2</v>
      </c>
    </row>
    <row r="59" spans="2:25" ht="15.75" x14ac:dyDescent="0.25">
      <c r="B59" s="22"/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33</v>
      </c>
      <c r="H59" s="501">
        <v>33</v>
      </c>
      <c r="I59" s="855">
        <v>1</v>
      </c>
      <c r="J59" s="752">
        <f t="shared" si="56"/>
        <v>15</v>
      </c>
      <c r="K59" s="753">
        <f t="shared" si="57"/>
        <v>0.45454545454545453</v>
      </c>
      <c r="L59" s="149">
        <v>23</v>
      </c>
      <c r="M59" s="775">
        <v>22</v>
      </c>
      <c r="N59" s="753">
        <f t="shared" si="58"/>
        <v>2.5951557093425604E-3</v>
      </c>
      <c r="O59" s="855">
        <v>2.0340236686390532E-3</v>
      </c>
      <c r="P59" s="752">
        <f t="shared" si="59"/>
        <v>9</v>
      </c>
      <c r="Q59" s="753">
        <f t="shared" si="60"/>
        <v>0.27272727272727271</v>
      </c>
      <c r="R59" s="154">
        <v>23</v>
      </c>
      <c r="S59" s="775">
        <v>22</v>
      </c>
      <c r="T59" s="753">
        <f t="shared" si="61"/>
        <v>3.354632587859425E-3</v>
      </c>
      <c r="U59" s="854">
        <v>2.6647286821705426E-3</v>
      </c>
      <c r="V59" s="50">
        <v>324358.97619047621</v>
      </c>
      <c r="W59" s="857">
        <v>266136.15151515149</v>
      </c>
      <c r="X59" s="767">
        <f t="shared" si="62"/>
        <v>58222.824675324722</v>
      </c>
      <c r="Y59" s="757">
        <f t="shared" si="63"/>
        <v>0.21877082216697652</v>
      </c>
    </row>
    <row r="60" spans="2:25" ht="15.75" x14ac:dyDescent="0.25">
      <c r="B60" s="22"/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203</v>
      </c>
      <c r="H60" s="501">
        <v>203</v>
      </c>
      <c r="I60" s="855">
        <v>1</v>
      </c>
      <c r="J60" s="752">
        <f t="shared" si="56"/>
        <v>225</v>
      </c>
      <c r="K60" s="753">
        <f t="shared" si="57"/>
        <v>1.1083743842364533</v>
      </c>
      <c r="L60" s="149">
        <v>12</v>
      </c>
      <c r="M60" s="775">
        <v>15</v>
      </c>
      <c r="N60" s="753">
        <f t="shared" si="58"/>
        <v>2.3140138408304499E-2</v>
      </c>
      <c r="O60" s="855">
        <v>1.251232741617357E-2</v>
      </c>
      <c r="P60" s="752">
        <f t="shared" si="59"/>
        <v>183</v>
      </c>
      <c r="Q60" s="753">
        <f t="shared" si="60"/>
        <v>0.90147783251231528</v>
      </c>
      <c r="R60" s="154">
        <v>10</v>
      </c>
      <c r="S60" s="775">
        <v>13</v>
      </c>
      <c r="T60" s="753">
        <f t="shared" si="61"/>
        <v>3.0830670926517572E-2</v>
      </c>
      <c r="U60" s="854">
        <v>1.6392118863049095E-2</v>
      </c>
      <c r="V60" s="50">
        <v>228452.6450777202</v>
      </c>
      <c r="W60" s="857">
        <v>247973.16748768472</v>
      </c>
      <c r="X60" s="767">
        <f t="shared" si="62"/>
        <v>-19520.522409964527</v>
      </c>
      <c r="Y60" s="757">
        <f t="shared" si="63"/>
        <v>-7.8720301102473078E-2</v>
      </c>
    </row>
    <row r="61" spans="2:25" ht="15.75" x14ac:dyDescent="0.25">
      <c r="B61" s="22"/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74</v>
      </c>
      <c r="H61" s="501">
        <v>74</v>
      </c>
      <c r="I61" s="855">
        <v>1</v>
      </c>
      <c r="J61" s="752">
        <f t="shared" si="56"/>
        <v>93</v>
      </c>
      <c r="K61" s="753">
        <f t="shared" si="57"/>
        <v>1.2567567567567568</v>
      </c>
      <c r="L61" s="149">
        <v>18</v>
      </c>
      <c r="M61" s="775">
        <v>18</v>
      </c>
      <c r="N61" s="753">
        <f t="shared" si="58"/>
        <v>9.0289792387543248E-3</v>
      </c>
      <c r="O61" s="855">
        <v>4.5611439842209072E-3</v>
      </c>
      <c r="P61" s="752">
        <f t="shared" si="59"/>
        <v>87</v>
      </c>
      <c r="Q61" s="753">
        <f t="shared" si="60"/>
        <v>1.1756756756756757</v>
      </c>
      <c r="R61" s="154">
        <v>18</v>
      </c>
      <c r="S61" s="775">
        <v>18</v>
      </c>
      <c r="T61" s="753">
        <f t="shared" si="61"/>
        <v>1.2859424920127796E-2</v>
      </c>
      <c r="U61" s="854">
        <v>5.9754521963824286E-3</v>
      </c>
      <c r="V61" s="50">
        <v>417024</v>
      </c>
      <c r="W61" s="857">
        <v>360348.33783783781</v>
      </c>
      <c r="X61" s="767">
        <f t="shared" si="62"/>
        <v>56675.662162162189</v>
      </c>
      <c r="Y61" s="757">
        <f t="shared" si="63"/>
        <v>0.15728020976099824</v>
      </c>
    </row>
    <row r="62" spans="2:25" ht="15.75" x14ac:dyDescent="0.25">
      <c r="B62" s="22"/>
      <c r="C62" s="556"/>
      <c r="D62" s="68"/>
      <c r="E62" s="94"/>
      <c r="F62" s="750"/>
      <c r="G62" s="502"/>
      <c r="H62" s="501"/>
      <c r="I62" s="864"/>
      <c r="J62" s="752"/>
      <c r="K62" s="778"/>
      <c r="L62" s="150"/>
      <c r="M62" s="775"/>
      <c r="N62" s="753"/>
      <c r="O62" s="855"/>
      <c r="P62" s="752"/>
      <c r="Q62" s="753"/>
      <c r="R62" s="154"/>
      <c r="S62" s="775"/>
      <c r="T62" s="733"/>
      <c r="U62" s="775"/>
      <c r="V62" s="788"/>
      <c r="W62" s="857"/>
      <c r="X62" s="733"/>
      <c r="Y62" s="757"/>
    </row>
    <row r="63" spans="2:25" ht="15.75" x14ac:dyDescent="0.25">
      <c r="B63" s="34"/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470</v>
      </c>
      <c r="H63" s="486">
        <v>346</v>
      </c>
      <c r="I63" s="849">
        <v>0.7361702127659574</v>
      </c>
      <c r="J63" s="742">
        <f t="shared" ref="J63:J67" si="65">(D63-G63)</f>
        <v>346</v>
      </c>
      <c r="K63" s="743">
        <f t="shared" ref="K63:K67" si="66">(J63/G63)</f>
        <v>0.7361702127659574</v>
      </c>
      <c r="L63" s="148"/>
      <c r="M63" s="783"/>
      <c r="N63" s="743">
        <f t="shared" ref="N63:N67" si="67">(D63/D$15)</f>
        <v>4.4117647058823532E-2</v>
      </c>
      <c r="O63" s="849">
        <v>2.8969428007889545E-2</v>
      </c>
      <c r="P63" s="742">
        <f t="shared" ref="P63:P67" si="68">(E63-H63)</f>
        <v>311</v>
      </c>
      <c r="Q63" s="743">
        <f t="shared" ref="Q63:Q67" si="69">(P63/H63)</f>
        <v>0.89884393063583812</v>
      </c>
      <c r="R63" s="153"/>
      <c r="S63" s="783"/>
      <c r="T63" s="743">
        <f t="shared" ref="T63:T67" si="70">(E63/E$15)</f>
        <v>5.2476038338658146E-2</v>
      </c>
      <c r="U63" s="852">
        <v>2.7939276485788114E-2</v>
      </c>
      <c r="V63" s="39">
        <v>233030.21613394216</v>
      </c>
      <c r="W63" s="780">
        <v>215071.89306358382</v>
      </c>
      <c r="X63" s="746">
        <f t="shared" ref="X63:X67" si="71">(V63-W63)</f>
        <v>17958.323070358339</v>
      </c>
      <c r="Y63" s="747">
        <f t="shared" ref="Y63:Y67" si="72">(X63/W63)</f>
        <v>8.3499163068458893E-2</v>
      </c>
    </row>
    <row r="64" spans="2:25" ht="15.75" x14ac:dyDescent="0.25">
      <c r="B64" s="22"/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43</v>
      </c>
      <c r="H64" s="501">
        <v>41</v>
      </c>
      <c r="I64" s="855">
        <v>0.95348837209302328</v>
      </c>
      <c r="J64" s="752">
        <f t="shared" si="65"/>
        <v>26</v>
      </c>
      <c r="K64" s="753">
        <f t="shared" si="66"/>
        <v>0.60465116279069764</v>
      </c>
      <c r="L64" s="149">
        <v>21</v>
      </c>
      <c r="M64" s="775">
        <v>21</v>
      </c>
      <c r="N64" s="753">
        <f t="shared" si="67"/>
        <v>3.7305363321799307E-3</v>
      </c>
      <c r="O64" s="855">
        <v>2.6503944773175543E-3</v>
      </c>
      <c r="P64" s="752">
        <f t="shared" si="68"/>
        <v>28</v>
      </c>
      <c r="Q64" s="753">
        <f t="shared" si="69"/>
        <v>0.68292682926829273</v>
      </c>
      <c r="R64" s="154">
        <v>21</v>
      </c>
      <c r="S64" s="775">
        <v>21</v>
      </c>
      <c r="T64" s="753">
        <f t="shared" si="70"/>
        <v>5.5111821086261982E-3</v>
      </c>
      <c r="U64" s="854">
        <v>3.3107235142118864E-3</v>
      </c>
      <c r="V64" s="50">
        <v>225232.26086956522</v>
      </c>
      <c r="W64" s="857">
        <v>209872.21951219512</v>
      </c>
      <c r="X64" s="767">
        <f t="shared" si="71"/>
        <v>15360.041357370093</v>
      </c>
      <c r="Y64" s="757">
        <f t="shared" si="72"/>
        <v>7.3187587156944137E-2</v>
      </c>
    </row>
    <row r="65" spans="2:25" ht="15.75" x14ac:dyDescent="0.25">
      <c r="B65" s="22"/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16</v>
      </c>
      <c r="H65" s="501">
        <v>16</v>
      </c>
      <c r="I65" s="855">
        <v>1</v>
      </c>
      <c r="J65" s="752">
        <f t="shared" si="65"/>
        <v>46</v>
      </c>
      <c r="K65" s="753">
        <f t="shared" si="66"/>
        <v>2.875</v>
      </c>
      <c r="L65" s="149">
        <v>22</v>
      </c>
      <c r="M65" s="775">
        <v>24</v>
      </c>
      <c r="N65" s="753">
        <f t="shared" si="67"/>
        <v>3.3520761245674742E-3</v>
      </c>
      <c r="O65" s="855">
        <v>9.8619329388560163E-4</v>
      </c>
      <c r="P65" s="752">
        <f t="shared" si="68"/>
        <v>46</v>
      </c>
      <c r="Q65" s="753">
        <f t="shared" si="69"/>
        <v>2.875</v>
      </c>
      <c r="R65" s="154">
        <v>22</v>
      </c>
      <c r="S65" s="775">
        <v>24</v>
      </c>
      <c r="T65" s="753">
        <f t="shared" si="70"/>
        <v>4.9520766773162939E-3</v>
      </c>
      <c r="U65" s="854">
        <v>1.2919896640826874E-3</v>
      </c>
      <c r="V65" s="50">
        <v>146386.37096774194</v>
      </c>
      <c r="W65" s="857">
        <v>153297.5</v>
      </c>
      <c r="X65" s="767">
        <f t="shared" si="71"/>
        <v>-6911.1290322580608</v>
      </c>
      <c r="Y65" s="757">
        <f t="shared" si="72"/>
        <v>-4.5083116373444192E-2</v>
      </c>
    </row>
    <row r="66" spans="2:25" ht="15.75" x14ac:dyDescent="0.25">
      <c r="B66" s="22"/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129</v>
      </c>
      <c r="H66" s="501">
        <v>125</v>
      </c>
      <c r="I66" s="855">
        <v>0.96899224806201545</v>
      </c>
      <c r="J66" s="752">
        <f t="shared" si="65"/>
        <v>94</v>
      </c>
      <c r="K66" s="753">
        <f t="shared" si="66"/>
        <v>0.72868217054263562</v>
      </c>
      <c r="L66" s="149">
        <v>17</v>
      </c>
      <c r="M66" s="775">
        <v>16</v>
      </c>
      <c r="N66" s="753">
        <f t="shared" si="67"/>
        <v>1.205666089965398E-2</v>
      </c>
      <c r="O66" s="855">
        <v>7.9511834319526634E-3</v>
      </c>
      <c r="P66" s="752">
        <f t="shared" si="68"/>
        <v>98</v>
      </c>
      <c r="Q66" s="753">
        <f t="shared" si="69"/>
        <v>0.78400000000000003</v>
      </c>
      <c r="R66" s="154">
        <v>16</v>
      </c>
      <c r="S66" s="775">
        <v>16</v>
      </c>
      <c r="T66" s="753">
        <f t="shared" si="70"/>
        <v>1.7811501597444091E-2</v>
      </c>
      <c r="U66" s="854">
        <v>1.0093669250645995E-2</v>
      </c>
      <c r="V66" s="50">
        <v>176072.73991031389</v>
      </c>
      <c r="W66" s="857">
        <v>170245.32800000001</v>
      </c>
      <c r="X66" s="767">
        <f t="shared" si="71"/>
        <v>5827.4119103138801</v>
      </c>
      <c r="Y66" s="757">
        <f t="shared" si="72"/>
        <v>3.4229496801896846E-2</v>
      </c>
    </row>
    <row r="67" spans="2:25" ht="15.75" x14ac:dyDescent="0.25">
      <c r="B67" s="22"/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282</v>
      </c>
      <c r="H67" s="501">
        <v>164</v>
      </c>
      <c r="I67" s="855">
        <v>0.58156028368794321</v>
      </c>
      <c r="J67" s="752">
        <f t="shared" si="65"/>
        <v>180</v>
      </c>
      <c r="K67" s="753">
        <f t="shared" si="66"/>
        <v>0.63829787234042556</v>
      </c>
      <c r="L67" s="149">
        <v>11</v>
      </c>
      <c r="M67" s="775">
        <v>13</v>
      </c>
      <c r="N67" s="753">
        <f t="shared" si="67"/>
        <v>2.4978373702422146E-2</v>
      </c>
      <c r="O67" s="855">
        <v>1.7381656804733726E-2</v>
      </c>
      <c r="P67" s="752">
        <f t="shared" si="68"/>
        <v>139</v>
      </c>
      <c r="Q67" s="753">
        <f t="shared" si="69"/>
        <v>0.84756097560975607</v>
      </c>
      <c r="R67" s="154">
        <v>14</v>
      </c>
      <c r="S67" s="775">
        <v>15</v>
      </c>
      <c r="T67" s="753">
        <f t="shared" si="70"/>
        <v>2.4201277955271567E-2</v>
      </c>
      <c r="U67" s="854">
        <v>1.3242894056847546E-2</v>
      </c>
      <c r="V67" s="50">
        <v>294454.29042904289</v>
      </c>
      <c r="W67" s="857">
        <v>256565.17073170733</v>
      </c>
      <c r="X67" s="767">
        <f t="shared" si="71"/>
        <v>37889.119697335555</v>
      </c>
      <c r="Y67" s="757">
        <f t="shared" si="72"/>
        <v>0.14767834460647261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66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530"/>
      <c r="X68" s="125"/>
      <c r="Y68" s="836"/>
    </row>
    <row r="69" spans="2:25" ht="15.75" thickTop="1" x14ac:dyDescent="0.25">
      <c r="B69" s="5"/>
      <c r="C69" s="837"/>
      <c r="D69" s="837"/>
      <c r="E69" s="837"/>
      <c r="F69" s="837"/>
      <c r="G69" s="837"/>
      <c r="H69" s="837"/>
      <c r="I69" s="839"/>
      <c r="J69" s="839"/>
      <c r="K69" s="865"/>
      <c r="L69" s="839"/>
      <c r="M69" s="839"/>
      <c r="N69" s="839"/>
      <c r="O69" s="839"/>
      <c r="P69" s="839"/>
      <c r="Q69" s="839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866"/>
      <c r="L70" s="785"/>
      <c r="M70" s="785"/>
      <c r="N70" s="785"/>
      <c r="O70" s="785"/>
      <c r="P70" s="785"/>
      <c r="Q70" s="785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866"/>
      <c r="L71" s="785"/>
      <c r="M71" s="785"/>
      <c r="N71" s="785"/>
      <c r="O71" s="785"/>
      <c r="P71" s="785"/>
      <c r="Q71" s="785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20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C7F6-F44E-4064-B9DC-A8FB39CD5631}">
  <dimension ref="A2:AK105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4" width="12.7109375" customWidth="1"/>
    <col min="5" max="5" width="7.28515625" customWidth="1"/>
    <col min="6" max="7" width="12.7109375" customWidth="1"/>
    <col min="8" max="8" width="18.5703125" customWidth="1"/>
    <col min="9" max="14" width="12.7109375" customWidth="1"/>
    <col min="15" max="15" width="18.5703125" customWidth="1"/>
    <col min="16" max="25" width="12.7109375" customWidth="1"/>
    <col min="26" max="26" width="16.7109375" customWidth="1"/>
    <col min="27" max="29" width="12.7109375" customWidth="1"/>
    <col min="30" max="30" width="14.140625" customWidth="1"/>
    <col min="31" max="32" width="12.7109375" customWidth="1"/>
    <col min="33" max="33" width="15.42578125" customWidth="1"/>
    <col min="34" max="36" width="12.7109375" customWidth="1"/>
    <col min="37" max="37" width="16.7109375" bestFit="1" customWidth="1"/>
  </cols>
  <sheetData>
    <row r="2" spans="2:37" ht="18" x14ac:dyDescent="0.25">
      <c r="B2" s="21" t="s">
        <v>208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209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210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210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72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72" customFormat="1" ht="15.75" x14ac:dyDescent="0.25">
      <c r="B16" s="171" t="s">
        <v>214</v>
      </c>
      <c r="C16" s="69">
        <v>1696</v>
      </c>
      <c r="D16" s="9">
        <v>2508</v>
      </c>
      <c r="E16" s="147"/>
      <c r="F16" s="38">
        <f>(D16/D$14)</f>
        <v>0.1355968858131488</v>
      </c>
      <c r="G16" s="38">
        <f>(D16/D$16)</f>
        <v>1</v>
      </c>
      <c r="H16" s="17">
        <v>482468964</v>
      </c>
      <c r="I16" s="134"/>
      <c r="J16" s="64">
        <v>1612</v>
      </c>
      <c r="K16" s="140"/>
      <c r="L16" s="38">
        <f>(J16/J$14)</f>
        <v>0.12875399361022363</v>
      </c>
      <c r="M16" s="38">
        <f>(J16/J$16)</f>
        <v>1</v>
      </c>
      <c r="N16" s="38">
        <f>(J16/D16)</f>
        <v>0.64274322169059006</v>
      </c>
      <c r="O16" s="44">
        <v>344839085</v>
      </c>
      <c r="P16" s="152"/>
      <c r="Q16" s="39"/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>
        <f>(T16/T$16)</f>
        <v>1</v>
      </c>
      <c r="X16" s="38">
        <f>(T16/D16)</f>
        <v>0.35725677830940988</v>
      </c>
      <c r="Y16" s="40"/>
      <c r="Z16" s="17">
        <v>137629879</v>
      </c>
      <c r="AA16" s="263"/>
      <c r="AB16" s="26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42">
        <v>127575439</v>
      </c>
    </row>
    <row r="17" spans="1:37" x14ac:dyDescent="0.25">
      <c r="B17" s="8"/>
      <c r="C17" s="69"/>
      <c r="D17" s="9"/>
      <c r="E17" s="147"/>
      <c r="F17" s="38"/>
      <c r="G17" s="121"/>
      <c r="H17" s="17"/>
      <c r="I17" s="134"/>
      <c r="J17" s="64"/>
      <c r="K17" s="142"/>
      <c r="L17" s="38"/>
      <c r="M17" s="43"/>
      <c r="N17" s="38"/>
      <c r="O17" s="44"/>
      <c r="P17" s="153"/>
      <c r="Q17" s="45"/>
      <c r="R17" s="100"/>
      <c r="S17" s="62"/>
      <c r="T17" s="62"/>
      <c r="U17" s="161"/>
      <c r="V17" s="38"/>
      <c r="W17" s="43"/>
      <c r="X17" s="38"/>
      <c r="Y17" s="120"/>
      <c r="Z17" s="36"/>
      <c r="AA17" s="142"/>
      <c r="AB17" s="266"/>
      <c r="AC17" s="9"/>
      <c r="AD17" s="17"/>
      <c r="AE17" s="9"/>
      <c r="AF17" s="9"/>
      <c r="AG17" s="17"/>
      <c r="AH17" s="9"/>
      <c r="AI17" s="9"/>
      <c r="AJ17" s="38"/>
      <c r="AK17" s="42"/>
    </row>
    <row r="18" spans="1:37" x14ac:dyDescent="0.25">
      <c r="A18">
        <v>1</v>
      </c>
      <c r="B18" s="7" t="s">
        <v>75</v>
      </c>
      <c r="C18" s="68">
        <v>15</v>
      </c>
      <c r="D18" s="12">
        <v>15</v>
      </c>
      <c r="E18" s="149">
        <v>24</v>
      </c>
      <c r="F18" s="35">
        <f>(D18/D$14)</f>
        <v>8.1098615916955013E-4</v>
      </c>
      <c r="G18" s="35">
        <f>(D18/D$16)</f>
        <v>5.9808612440191387E-3</v>
      </c>
      <c r="H18" s="16">
        <v>6179503</v>
      </c>
      <c r="I18" s="136">
        <v>17</v>
      </c>
      <c r="J18" s="82">
        <v>15</v>
      </c>
      <c r="K18" s="143">
        <v>45</v>
      </c>
      <c r="L18" s="35">
        <f>(J18/J$14)</f>
        <v>1.1980830670926517E-3</v>
      </c>
      <c r="M18" s="35">
        <f>(J18/J$16)</f>
        <v>9.3052109181141433E-3</v>
      </c>
      <c r="N18" s="35">
        <f>(J18/D18)</f>
        <v>1</v>
      </c>
      <c r="O18" s="18">
        <v>6179503</v>
      </c>
      <c r="P18" s="154">
        <v>13</v>
      </c>
      <c r="Q18" s="48">
        <f>(O18/J18)</f>
        <v>411966.86666666664</v>
      </c>
      <c r="R18" s="96">
        <v>3</v>
      </c>
      <c r="S18" s="71">
        <v>0</v>
      </c>
      <c r="T18" s="71">
        <v>0</v>
      </c>
      <c r="U18" s="162"/>
      <c r="V18" s="35"/>
      <c r="W18" s="46"/>
      <c r="X18" s="35"/>
      <c r="Y18" s="98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1:37" x14ac:dyDescent="0.25">
      <c r="A19">
        <v>2</v>
      </c>
      <c r="B19" s="7" t="s">
        <v>40</v>
      </c>
      <c r="C19" s="68">
        <v>15</v>
      </c>
      <c r="D19" s="12">
        <v>24</v>
      </c>
      <c r="E19" s="149">
        <v>20</v>
      </c>
      <c r="F19" s="35">
        <f>(D19/D$14)</f>
        <v>1.2975778546712802E-3</v>
      </c>
      <c r="G19" s="35">
        <f>(D19/D$16)</f>
        <v>9.5693779904306216E-3</v>
      </c>
      <c r="H19" s="16">
        <v>10717131</v>
      </c>
      <c r="I19" s="136">
        <v>12</v>
      </c>
      <c r="J19" s="82">
        <v>12</v>
      </c>
      <c r="K19" s="143">
        <v>46</v>
      </c>
      <c r="L19" s="35">
        <f>(J19/J$14)</f>
        <v>9.5846645367412143E-4</v>
      </c>
      <c r="M19" s="35">
        <f>(J19/J$16)</f>
        <v>7.4441687344913151E-3</v>
      </c>
      <c r="N19" s="35">
        <f>(J19/D19)</f>
        <v>0.5</v>
      </c>
      <c r="O19" s="18">
        <v>5405040</v>
      </c>
      <c r="P19" s="154">
        <v>14</v>
      </c>
      <c r="Q19" s="48">
        <f>(O19/J19)</f>
        <v>450420</v>
      </c>
      <c r="R19" s="96">
        <v>2</v>
      </c>
      <c r="S19" s="71">
        <v>3</v>
      </c>
      <c r="T19" s="71">
        <v>12</v>
      </c>
      <c r="U19" s="162">
        <v>7</v>
      </c>
      <c r="V19" s="35">
        <f>(T19/T$14)</f>
        <v>2.008032128514056E-3</v>
      </c>
      <c r="W19" s="35">
        <f>(T19/T$16)</f>
        <v>1.3392857142857142E-2</v>
      </c>
      <c r="X19" s="35">
        <f>(T19/D19)</f>
        <v>0.5</v>
      </c>
      <c r="Y19" s="98">
        <v>7</v>
      </c>
      <c r="Z19" s="72">
        <v>5312091</v>
      </c>
      <c r="AA19" s="264">
        <v>7</v>
      </c>
      <c r="AB19" s="267">
        <v>1</v>
      </c>
      <c r="AC19" s="12">
        <v>2</v>
      </c>
      <c r="AD19" s="16">
        <v>525000</v>
      </c>
      <c r="AE19" s="12">
        <v>1</v>
      </c>
      <c r="AF19" s="12">
        <v>4</v>
      </c>
      <c r="AG19" s="16">
        <v>2683806</v>
      </c>
      <c r="AH19" s="12">
        <v>1</v>
      </c>
      <c r="AI19" s="12">
        <v>6</v>
      </c>
      <c r="AJ19" s="35">
        <f>(AI19/T19)</f>
        <v>0.5</v>
      </c>
      <c r="AK19" s="65">
        <v>2103285</v>
      </c>
    </row>
    <row r="20" spans="1:37" x14ac:dyDescent="0.25">
      <c r="A20">
        <v>3</v>
      </c>
      <c r="B20" s="7" t="s">
        <v>95</v>
      </c>
      <c r="C20" s="68">
        <v>0</v>
      </c>
      <c r="D20" s="12">
        <v>0</v>
      </c>
      <c r="E20" s="149"/>
      <c r="F20" s="35"/>
      <c r="G20" s="87"/>
      <c r="H20" s="16">
        <v>0</v>
      </c>
      <c r="I20" s="136"/>
      <c r="J20" s="82">
        <v>0</v>
      </c>
      <c r="K20" s="143"/>
      <c r="L20" s="35"/>
      <c r="M20" s="46"/>
      <c r="N20" s="35"/>
      <c r="O20" s="18">
        <v>0</v>
      </c>
      <c r="P20" s="154"/>
      <c r="Q20" s="48"/>
      <c r="R20" s="96"/>
      <c r="S20" s="71">
        <v>0</v>
      </c>
      <c r="T20" s="71">
        <v>0</v>
      </c>
      <c r="U20" s="162"/>
      <c r="V20" s="35"/>
      <c r="W20" s="46"/>
      <c r="X20" s="35"/>
      <c r="Y20" s="47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1:37" x14ac:dyDescent="0.25">
      <c r="A21">
        <v>4</v>
      </c>
      <c r="B21" s="7" t="s">
        <v>32</v>
      </c>
      <c r="C21" s="68">
        <v>0</v>
      </c>
      <c r="D21" s="12">
        <v>0</v>
      </c>
      <c r="E21" s="149"/>
      <c r="F21" s="35"/>
      <c r="G21" s="87"/>
      <c r="H21" s="16">
        <v>0</v>
      </c>
      <c r="I21" s="136"/>
      <c r="J21" s="82">
        <v>0</v>
      </c>
      <c r="K21" s="143"/>
      <c r="L21" s="35"/>
      <c r="M21" s="46"/>
      <c r="N21" s="35"/>
      <c r="O21" s="18">
        <v>0</v>
      </c>
      <c r="P21" s="154"/>
      <c r="Q21" s="48"/>
      <c r="R21" s="96"/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1:37" x14ac:dyDescent="0.25">
      <c r="A22">
        <v>5</v>
      </c>
      <c r="B22" s="7" t="s">
        <v>76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1:37" x14ac:dyDescent="0.25">
      <c r="A23">
        <v>6</v>
      </c>
      <c r="B23" s="7" t="s">
        <v>135</v>
      </c>
      <c r="C23" s="68">
        <v>9</v>
      </c>
      <c r="D23" s="12">
        <v>78</v>
      </c>
      <c r="E23" s="149">
        <v>10</v>
      </c>
      <c r="F23" s="35">
        <f>(D23/D$14)</f>
        <v>4.2171280276816613E-3</v>
      </c>
      <c r="G23" s="35">
        <f>(D23/D$16)</f>
        <v>3.1100478468899521E-2</v>
      </c>
      <c r="H23" s="16">
        <v>10222000</v>
      </c>
      <c r="I23" s="136">
        <v>14</v>
      </c>
      <c r="J23" s="82">
        <v>6</v>
      </c>
      <c r="K23" s="143">
        <v>51</v>
      </c>
      <c r="L23" s="57">
        <f>(J23/J$14)</f>
        <v>4.7923322683706072E-4</v>
      </c>
      <c r="M23" s="35">
        <f>(J23/J$16)</f>
        <v>3.7220843672456576E-3</v>
      </c>
      <c r="N23" s="35">
        <f>(J23/D23)</f>
        <v>7.6923076923076927E-2</v>
      </c>
      <c r="O23" s="18">
        <v>2422000</v>
      </c>
      <c r="P23" s="154">
        <v>24</v>
      </c>
      <c r="Q23" s="48">
        <f>(O23/J23)</f>
        <v>403666.66666666669</v>
      </c>
      <c r="R23" s="96">
        <v>4</v>
      </c>
      <c r="S23" s="71">
        <v>3</v>
      </c>
      <c r="T23" s="71">
        <v>72</v>
      </c>
      <c r="U23" s="162">
        <v>4</v>
      </c>
      <c r="V23" s="35">
        <f>(T23/T$14)</f>
        <v>1.2048192771084338E-2</v>
      </c>
      <c r="W23" s="35">
        <f>(T23/T$16)</f>
        <v>8.0357142857142863E-2</v>
      </c>
      <c r="X23" s="35">
        <f>(T23/D23)</f>
        <v>0.92307692307692313</v>
      </c>
      <c r="Y23" s="98">
        <v>2</v>
      </c>
      <c r="Z23" s="72">
        <v>7800000</v>
      </c>
      <c r="AA23" s="264">
        <v>5</v>
      </c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3</v>
      </c>
      <c r="AI23" s="12">
        <v>72</v>
      </c>
      <c r="AJ23" s="35">
        <f>(AI23/T23)</f>
        <v>1</v>
      </c>
      <c r="AK23" s="65">
        <v>7800000</v>
      </c>
    </row>
    <row r="24" spans="1:37" x14ac:dyDescent="0.25">
      <c r="A24">
        <v>7</v>
      </c>
      <c r="B24" s="7" t="s">
        <v>81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54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1:37" x14ac:dyDescent="0.25">
      <c r="A25">
        <v>8</v>
      </c>
      <c r="B25" s="7" t="s">
        <v>117</v>
      </c>
      <c r="C25" s="68">
        <v>1</v>
      </c>
      <c r="D25" s="12">
        <v>1</v>
      </c>
      <c r="E25" s="149">
        <v>41</v>
      </c>
      <c r="F25" s="57">
        <f>(D25/D$14)</f>
        <v>5.406574394463668E-5</v>
      </c>
      <c r="G25" s="57">
        <f>(D25/D$16)</f>
        <v>3.9872408293460925E-4</v>
      </c>
      <c r="H25" s="16">
        <v>200000</v>
      </c>
      <c r="I25" s="136">
        <v>41</v>
      </c>
      <c r="J25" s="82">
        <v>1</v>
      </c>
      <c r="K25" s="143">
        <v>64</v>
      </c>
      <c r="L25" s="57">
        <f>(J25/J$14)</f>
        <v>7.9872204472843453E-5</v>
      </c>
      <c r="M25" s="35">
        <f>(J25/J$16)</f>
        <v>6.2034739454094293E-4</v>
      </c>
      <c r="N25" s="35">
        <f>(J25/D25)</f>
        <v>1</v>
      </c>
      <c r="O25" s="18">
        <v>200000</v>
      </c>
      <c r="P25" s="154">
        <v>40</v>
      </c>
      <c r="Q25" s="48">
        <f>(O25/J25)</f>
        <v>200000</v>
      </c>
      <c r="R25" s="96">
        <v>18</v>
      </c>
      <c r="S25" s="167">
        <v>0</v>
      </c>
      <c r="T25" s="94">
        <v>0</v>
      </c>
      <c r="U25" s="162"/>
      <c r="V25" s="57"/>
      <c r="W25" s="46"/>
      <c r="X25" s="35"/>
      <c r="Y25" s="98"/>
      <c r="Z25" s="16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1:37" x14ac:dyDescent="0.25">
      <c r="A26">
        <v>9</v>
      </c>
      <c r="B26" s="7" t="s">
        <v>66</v>
      </c>
      <c r="C26" s="68">
        <v>20</v>
      </c>
      <c r="D26" s="12">
        <v>20</v>
      </c>
      <c r="E26" s="149">
        <v>22</v>
      </c>
      <c r="F26" s="35">
        <f>(D26/D$14)</f>
        <v>1.0813148788927337E-3</v>
      </c>
      <c r="G26" s="35">
        <f>(D26/D$16)</f>
        <v>7.9744816586921844E-3</v>
      </c>
      <c r="H26" s="16">
        <v>3441750</v>
      </c>
      <c r="I26" s="136">
        <v>22</v>
      </c>
      <c r="J26" s="82">
        <v>20</v>
      </c>
      <c r="K26" s="143">
        <v>43</v>
      </c>
      <c r="L26" s="35">
        <f>(J26/J$14)</f>
        <v>1.5974440894568689E-3</v>
      </c>
      <c r="M26" s="35">
        <f>(J26/J$16)</f>
        <v>1.2406947890818859E-2</v>
      </c>
      <c r="N26" s="35">
        <f>(J26/D26)</f>
        <v>1</v>
      </c>
      <c r="O26" s="18">
        <v>3441750</v>
      </c>
      <c r="P26" s="154">
        <v>21</v>
      </c>
      <c r="Q26" s="48">
        <f>(O26/J26)</f>
        <v>172087.5</v>
      </c>
      <c r="R26" s="96">
        <v>27</v>
      </c>
      <c r="S26" s="71">
        <v>0</v>
      </c>
      <c r="T26" s="71">
        <v>0</v>
      </c>
      <c r="U26" s="162"/>
      <c r="V26" s="35"/>
      <c r="W26" s="46"/>
      <c r="X26" s="35"/>
      <c r="Y26" s="98"/>
      <c r="Z26" s="72">
        <v>0</v>
      </c>
      <c r="AA26" s="143"/>
      <c r="AB26" s="267">
        <v>0</v>
      </c>
      <c r="AC26" s="12">
        <v>0</v>
      </c>
      <c r="AD26" s="16">
        <v>0</v>
      </c>
      <c r="AE26" s="12">
        <v>0</v>
      </c>
      <c r="AF26" s="12">
        <v>0</v>
      </c>
      <c r="AG26" s="16">
        <v>0</v>
      </c>
      <c r="AH26" s="12">
        <v>0</v>
      </c>
      <c r="AI26" s="12">
        <v>0</v>
      </c>
      <c r="AJ26" s="35"/>
      <c r="AK26" s="65">
        <v>0</v>
      </c>
    </row>
    <row r="27" spans="1:37" x14ac:dyDescent="0.25">
      <c r="A27">
        <v>10</v>
      </c>
      <c r="B27" s="7" t="s">
        <v>96</v>
      </c>
      <c r="C27" s="68">
        <v>6</v>
      </c>
      <c r="D27" s="12">
        <v>6</v>
      </c>
      <c r="E27" s="149">
        <v>29</v>
      </c>
      <c r="F27" s="35">
        <f>(D27/D$14)</f>
        <v>3.2439446366782005E-4</v>
      </c>
      <c r="G27" s="35">
        <f>(D27/D$16)</f>
        <v>2.3923444976076554E-3</v>
      </c>
      <c r="H27" s="16">
        <v>1092000</v>
      </c>
      <c r="I27" s="136">
        <v>30</v>
      </c>
      <c r="J27" s="82">
        <v>6</v>
      </c>
      <c r="K27" s="143">
        <v>51</v>
      </c>
      <c r="L27" s="57">
        <f>(J27/J$14)</f>
        <v>4.7923322683706072E-4</v>
      </c>
      <c r="M27" s="35">
        <f>(J27/J$16)</f>
        <v>3.7220843672456576E-3</v>
      </c>
      <c r="N27" s="35">
        <f>(J27/D27)</f>
        <v>1</v>
      </c>
      <c r="O27" s="18">
        <v>1092000</v>
      </c>
      <c r="P27" s="154">
        <v>30</v>
      </c>
      <c r="Q27" s="48">
        <f>(O27/J27)</f>
        <v>182000</v>
      </c>
      <c r="R27" s="96">
        <v>23</v>
      </c>
      <c r="S27" s="71">
        <v>0</v>
      </c>
      <c r="T27" s="71">
        <v>0</v>
      </c>
      <c r="U27" s="162"/>
      <c r="V27" s="57"/>
      <c r="W27" s="46"/>
      <c r="X27" s="35"/>
      <c r="Y27" s="98"/>
      <c r="Z27" s="72">
        <v>0</v>
      </c>
      <c r="AA27" s="143"/>
      <c r="AB27" s="267">
        <v>0</v>
      </c>
      <c r="AC27" s="12">
        <v>0</v>
      </c>
      <c r="AD27" s="16">
        <v>0</v>
      </c>
      <c r="AE27" s="12">
        <v>0</v>
      </c>
      <c r="AF27" s="12">
        <v>0</v>
      </c>
      <c r="AG27" s="16">
        <v>0</v>
      </c>
      <c r="AH27" s="12">
        <v>0</v>
      </c>
      <c r="AI27" s="12">
        <v>0</v>
      </c>
      <c r="AJ27" s="35"/>
      <c r="AK27" s="65">
        <v>0</v>
      </c>
    </row>
    <row r="28" spans="1:37" x14ac:dyDescent="0.25">
      <c r="A28">
        <v>11</v>
      </c>
      <c r="B28" s="7" t="s">
        <v>82</v>
      </c>
      <c r="C28" s="68">
        <v>7</v>
      </c>
      <c r="D28" s="12">
        <v>10</v>
      </c>
      <c r="E28" s="149">
        <v>25</v>
      </c>
      <c r="F28" s="35">
        <f>(D28/D$14)</f>
        <v>5.4065743944636683E-4</v>
      </c>
      <c r="G28" s="35">
        <f>(D28/D$16)</f>
        <v>3.9872408293460922E-3</v>
      </c>
      <c r="H28" s="16">
        <v>2734158</v>
      </c>
      <c r="I28" s="136">
        <v>24</v>
      </c>
      <c r="J28" s="82">
        <v>4</v>
      </c>
      <c r="K28" s="143">
        <v>55</v>
      </c>
      <c r="L28" s="57">
        <f>(J28/J$14)</f>
        <v>3.1948881789137381E-4</v>
      </c>
      <c r="M28" s="35">
        <f>(J28/J$16)</f>
        <v>2.4813895781637717E-3</v>
      </c>
      <c r="N28" s="35">
        <f>(J28/D28)</f>
        <v>0.4</v>
      </c>
      <c r="O28" s="18">
        <v>1984158</v>
      </c>
      <c r="P28" s="154">
        <v>25</v>
      </c>
      <c r="Q28" s="48">
        <f>(O28/J28)</f>
        <v>496039.5</v>
      </c>
      <c r="R28" s="96">
        <v>1</v>
      </c>
      <c r="S28" s="71">
        <v>3</v>
      </c>
      <c r="T28" s="71">
        <v>6</v>
      </c>
      <c r="U28" s="162">
        <v>8</v>
      </c>
      <c r="V28" s="35">
        <f>(T28/T$14)</f>
        <v>1.004016064257028E-3</v>
      </c>
      <c r="W28" s="35">
        <f>(T28/T$16)</f>
        <v>6.6964285714285711E-3</v>
      </c>
      <c r="X28" s="35">
        <f>(T28/D28)</f>
        <v>0.6</v>
      </c>
      <c r="Y28" s="98">
        <v>5</v>
      </c>
      <c r="Z28" s="72">
        <v>750000</v>
      </c>
      <c r="AA28" s="264">
        <v>10</v>
      </c>
      <c r="AB28" s="267">
        <v>3</v>
      </c>
      <c r="AC28" s="12">
        <v>6</v>
      </c>
      <c r="AD28" s="16">
        <v>750000</v>
      </c>
      <c r="AE28" s="12">
        <v>0</v>
      </c>
      <c r="AF28" s="12">
        <v>0</v>
      </c>
      <c r="AG28" s="16">
        <v>0</v>
      </c>
      <c r="AH28" s="12">
        <v>0</v>
      </c>
      <c r="AI28" s="12">
        <v>0</v>
      </c>
      <c r="AJ28" s="35"/>
      <c r="AK28" s="65">
        <v>0</v>
      </c>
    </row>
    <row r="29" spans="1:37" x14ac:dyDescent="0.25">
      <c r="A29">
        <v>12</v>
      </c>
      <c r="B29" s="7" t="s">
        <v>97</v>
      </c>
      <c r="C29" s="68">
        <v>1</v>
      </c>
      <c r="D29" s="12">
        <v>1</v>
      </c>
      <c r="E29" s="149">
        <v>41</v>
      </c>
      <c r="F29" s="57">
        <f>(D29/D$14)</f>
        <v>5.406574394463668E-5</v>
      </c>
      <c r="G29" s="57">
        <f>(D29/D$16)</f>
        <v>3.9872408293460925E-4</v>
      </c>
      <c r="H29" s="16">
        <v>221116</v>
      </c>
      <c r="I29" s="136">
        <v>40</v>
      </c>
      <c r="J29" s="82">
        <v>1</v>
      </c>
      <c r="K29" s="143">
        <v>64</v>
      </c>
      <c r="L29" s="57">
        <f>(J29/J$14)</f>
        <v>7.9872204472843453E-5</v>
      </c>
      <c r="M29" s="35">
        <f>(J29/J$16)</f>
        <v>6.2034739454094293E-4</v>
      </c>
      <c r="N29" s="35">
        <f>(J29/D29)</f>
        <v>1</v>
      </c>
      <c r="O29" s="18">
        <v>221116</v>
      </c>
      <c r="P29" s="154">
        <v>39</v>
      </c>
      <c r="Q29" s="48">
        <f>(O29/J29)</f>
        <v>221116</v>
      </c>
      <c r="R29" s="96">
        <v>15</v>
      </c>
      <c r="S29" s="167">
        <v>0</v>
      </c>
      <c r="T29" s="94">
        <v>0</v>
      </c>
      <c r="U29" s="162"/>
      <c r="V29" s="57"/>
      <c r="W29" s="46"/>
      <c r="X29" s="35"/>
      <c r="Y29" s="98"/>
      <c r="Z29" s="16">
        <v>0</v>
      </c>
      <c r="AA29" s="76"/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0</v>
      </c>
      <c r="AI29" s="12">
        <v>0</v>
      </c>
      <c r="AJ29" s="35"/>
      <c r="AK29" s="65">
        <v>0</v>
      </c>
    </row>
    <row r="30" spans="1:37" x14ac:dyDescent="0.25">
      <c r="A30">
        <v>13</v>
      </c>
      <c r="B30" s="7" t="s">
        <v>118</v>
      </c>
      <c r="C30" s="68">
        <v>0</v>
      </c>
      <c r="D30" s="12">
        <v>0</v>
      </c>
      <c r="E30" s="149"/>
      <c r="F30" s="35"/>
      <c r="G30" s="87"/>
      <c r="H30" s="16">
        <v>0</v>
      </c>
      <c r="I30" s="136"/>
      <c r="J30" s="82">
        <v>0</v>
      </c>
      <c r="K30" s="143"/>
      <c r="L30" s="57"/>
      <c r="M30" s="46"/>
      <c r="N30" s="35"/>
      <c r="O30" s="18">
        <v>0</v>
      </c>
      <c r="P30" s="154"/>
      <c r="Q30" s="48"/>
      <c r="R30" s="96"/>
      <c r="S30" s="71">
        <v>0</v>
      </c>
      <c r="T30" s="71">
        <v>0</v>
      </c>
      <c r="U30" s="154"/>
      <c r="V30" s="35"/>
      <c r="W30" s="46"/>
      <c r="X30" s="35"/>
      <c r="Y30" s="98"/>
      <c r="Z30" s="72">
        <v>0</v>
      </c>
      <c r="AA30" s="76"/>
      <c r="AB30" s="267">
        <v>0</v>
      </c>
      <c r="AC30" s="12">
        <v>0</v>
      </c>
      <c r="AD30" s="16">
        <v>0</v>
      </c>
      <c r="AE30" s="12">
        <v>0</v>
      </c>
      <c r="AF30" s="12">
        <v>0</v>
      </c>
      <c r="AG30" s="16">
        <v>0</v>
      </c>
      <c r="AH30" s="12">
        <v>0</v>
      </c>
      <c r="AI30" s="12">
        <v>0</v>
      </c>
      <c r="AJ30" s="35"/>
      <c r="AK30" s="65">
        <v>0</v>
      </c>
    </row>
    <row r="31" spans="1:37" x14ac:dyDescent="0.25">
      <c r="A31">
        <v>14</v>
      </c>
      <c r="B31" s="7" t="s">
        <v>107</v>
      </c>
      <c r="C31" s="68">
        <v>2</v>
      </c>
      <c r="D31" s="12">
        <v>2</v>
      </c>
      <c r="E31" s="149">
        <v>35</v>
      </c>
      <c r="F31" s="57">
        <f t="shared" ref="F31:F40" si="0">(D31/D$14)</f>
        <v>1.0813148788927336E-4</v>
      </c>
      <c r="G31" s="35">
        <f t="shared" ref="G31:G40" si="1">(D31/D$16)</f>
        <v>7.9744816586921851E-4</v>
      </c>
      <c r="H31" s="16">
        <v>400000</v>
      </c>
      <c r="I31" s="136">
        <v>36</v>
      </c>
      <c r="J31" s="82">
        <v>2</v>
      </c>
      <c r="K31" s="143">
        <v>58</v>
      </c>
      <c r="L31" s="57">
        <f t="shared" ref="L31:L40" si="2">(J31/J$14)</f>
        <v>1.5974440894568691E-4</v>
      </c>
      <c r="M31" s="35">
        <f t="shared" ref="M31:M40" si="3">(J31/J$16)</f>
        <v>1.2406947890818859E-3</v>
      </c>
      <c r="N31" s="35">
        <f t="shared" ref="N31:N40" si="4">(J31/D31)</f>
        <v>1</v>
      </c>
      <c r="O31" s="18">
        <v>400000</v>
      </c>
      <c r="P31" s="154">
        <v>35</v>
      </c>
      <c r="Q31" s="48">
        <f t="shared" ref="Q31:Q40" si="5">(O31/J31)</f>
        <v>200000</v>
      </c>
      <c r="R31" s="96">
        <v>18</v>
      </c>
      <c r="S31" s="71">
        <v>0</v>
      </c>
      <c r="T31" s="71">
        <v>0</v>
      </c>
      <c r="U31" s="162"/>
      <c r="V31" s="57"/>
      <c r="W31" s="46"/>
      <c r="X31" s="35"/>
      <c r="Y31" s="98"/>
      <c r="Z31" s="72">
        <v>0</v>
      </c>
      <c r="AA31" s="76"/>
      <c r="AB31" s="267">
        <v>0</v>
      </c>
      <c r="AC31" s="12">
        <v>0</v>
      </c>
      <c r="AD31" s="16">
        <v>0</v>
      </c>
      <c r="AE31" s="12">
        <v>0</v>
      </c>
      <c r="AF31" s="12">
        <v>0</v>
      </c>
      <c r="AG31" s="16">
        <v>0</v>
      </c>
      <c r="AH31" s="12">
        <v>0</v>
      </c>
      <c r="AI31" s="12">
        <v>0</v>
      </c>
      <c r="AJ31" s="35"/>
      <c r="AK31" s="65">
        <v>0</v>
      </c>
    </row>
    <row r="32" spans="1:37" x14ac:dyDescent="0.25">
      <c r="A32">
        <v>15</v>
      </c>
      <c r="B32" s="7" t="s">
        <v>33</v>
      </c>
      <c r="C32" s="68">
        <v>5</v>
      </c>
      <c r="D32" s="12">
        <v>5</v>
      </c>
      <c r="E32" s="149">
        <v>32</v>
      </c>
      <c r="F32" s="57">
        <f t="shared" si="0"/>
        <v>2.7032871972318341E-4</v>
      </c>
      <c r="G32" s="35">
        <f t="shared" si="1"/>
        <v>1.9936204146730461E-3</v>
      </c>
      <c r="H32" s="16">
        <v>1245000</v>
      </c>
      <c r="I32" s="136">
        <v>29</v>
      </c>
      <c r="J32" s="82">
        <v>5</v>
      </c>
      <c r="K32" s="143">
        <v>54</v>
      </c>
      <c r="L32" s="57">
        <f t="shared" si="2"/>
        <v>3.9936102236421724E-4</v>
      </c>
      <c r="M32" s="35">
        <f t="shared" si="3"/>
        <v>3.1017369727047149E-3</v>
      </c>
      <c r="N32" s="35">
        <f t="shared" si="4"/>
        <v>1</v>
      </c>
      <c r="O32" s="18">
        <v>1245000</v>
      </c>
      <c r="P32" s="154">
        <v>29</v>
      </c>
      <c r="Q32" s="48">
        <f t="shared" si="5"/>
        <v>249000</v>
      </c>
      <c r="R32" s="96">
        <v>11</v>
      </c>
      <c r="S32" s="71">
        <v>0</v>
      </c>
      <c r="T32" s="71">
        <v>0</v>
      </c>
      <c r="U32" s="162"/>
      <c r="V32" s="35"/>
      <c r="W32" s="46"/>
      <c r="X32" s="35"/>
      <c r="Y32" s="98"/>
      <c r="Z32" s="72">
        <v>0</v>
      </c>
      <c r="AA32" s="158"/>
      <c r="AB32" s="267">
        <v>0</v>
      </c>
      <c r="AC32" s="12">
        <v>0</v>
      </c>
      <c r="AD32" s="16">
        <v>0</v>
      </c>
      <c r="AE32" s="12">
        <v>0</v>
      </c>
      <c r="AF32" s="12">
        <v>0</v>
      </c>
      <c r="AG32" s="16">
        <v>0</v>
      </c>
      <c r="AH32" s="12">
        <v>0</v>
      </c>
      <c r="AI32" s="12">
        <v>0</v>
      </c>
      <c r="AJ32" s="35"/>
      <c r="AK32" s="65">
        <v>0</v>
      </c>
    </row>
    <row r="33" spans="1:37" x14ac:dyDescent="0.25">
      <c r="A33">
        <v>16</v>
      </c>
      <c r="B33" s="7" t="s">
        <v>128</v>
      </c>
      <c r="C33" s="68">
        <v>73</v>
      </c>
      <c r="D33" s="12">
        <v>73</v>
      </c>
      <c r="E33" s="149">
        <v>11</v>
      </c>
      <c r="F33" s="35">
        <f t="shared" si="0"/>
        <v>3.9467993079584773E-3</v>
      </c>
      <c r="G33" s="35">
        <f t="shared" si="1"/>
        <v>2.9106858054226477E-2</v>
      </c>
      <c r="H33" s="16">
        <v>12498108</v>
      </c>
      <c r="I33" s="136">
        <v>10</v>
      </c>
      <c r="J33" s="82">
        <v>73</v>
      </c>
      <c r="K33" s="143">
        <v>24</v>
      </c>
      <c r="L33" s="35">
        <f t="shared" si="2"/>
        <v>5.8306709265175715E-3</v>
      </c>
      <c r="M33" s="35">
        <f t="shared" si="3"/>
        <v>4.5285359801488831E-2</v>
      </c>
      <c r="N33" s="35">
        <f t="shared" si="4"/>
        <v>1</v>
      </c>
      <c r="O33" s="18">
        <v>12498108</v>
      </c>
      <c r="P33" s="154">
        <v>8</v>
      </c>
      <c r="Q33" s="48">
        <f t="shared" si="5"/>
        <v>171206.95890410958</v>
      </c>
      <c r="R33" s="96">
        <v>28</v>
      </c>
      <c r="S33" s="71">
        <v>0</v>
      </c>
      <c r="T33" s="71">
        <v>0</v>
      </c>
      <c r="U33" s="162"/>
      <c r="V33" s="35"/>
      <c r="W33" s="46"/>
      <c r="X33" s="35"/>
      <c r="Y33" s="98"/>
      <c r="Z33" s="72">
        <v>0</v>
      </c>
      <c r="AA33" s="76"/>
      <c r="AB33" s="267">
        <v>0</v>
      </c>
      <c r="AC33" s="12">
        <v>0</v>
      </c>
      <c r="AD33" s="16">
        <v>0</v>
      </c>
      <c r="AE33" s="12">
        <v>0</v>
      </c>
      <c r="AF33" s="12">
        <v>0</v>
      </c>
      <c r="AG33" s="16">
        <v>0</v>
      </c>
      <c r="AH33" s="12">
        <v>0</v>
      </c>
      <c r="AI33" s="12">
        <v>0</v>
      </c>
      <c r="AJ33" s="35"/>
      <c r="AK33" s="65">
        <v>0</v>
      </c>
    </row>
    <row r="34" spans="1:37" x14ac:dyDescent="0.25">
      <c r="A34">
        <v>17</v>
      </c>
      <c r="B34" s="7" t="s">
        <v>47</v>
      </c>
      <c r="C34" s="68">
        <v>30</v>
      </c>
      <c r="D34" s="12">
        <v>30</v>
      </c>
      <c r="E34" s="149">
        <v>17</v>
      </c>
      <c r="F34" s="35">
        <f t="shared" si="0"/>
        <v>1.6219723183391003E-3</v>
      </c>
      <c r="G34" s="35">
        <f t="shared" si="1"/>
        <v>1.1961722488038277E-2</v>
      </c>
      <c r="H34" s="16">
        <v>4037643</v>
      </c>
      <c r="I34" s="136">
        <v>18</v>
      </c>
      <c r="J34" s="82">
        <v>30</v>
      </c>
      <c r="K34" s="143">
        <v>38</v>
      </c>
      <c r="L34" s="35">
        <f t="shared" si="2"/>
        <v>2.3961661341853034E-3</v>
      </c>
      <c r="M34" s="35">
        <f t="shared" si="3"/>
        <v>1.8610421836228287E-2</v>
      </c>
      <c r="N34" s="35">
        <f t="shared" si="4"/>
        <v>1</v>
      </c>
      <c r="O34" s="18">
        <v>4037643</v>
      </c>
      <c r="P34" s="154">
        <v>15</v>
      </c>
      <c r="Q34" s="48">
        <f t="shared" si="5"/>
        <v>134588.1</v>
      </c>
      <c r="R34" s="96">
        <v>31</v>
      </c>
      <c r="S34" s="71">
        <v>0</v>
      </c>
      <c r="T34" s="71">
        <v>0</v>
      </c>
      <c r="U34" s="162"/>
      <c r="V34" s="35"/>
      <c r="W34" s="46"/>
      <c r="X34" s="35"/>
      <c r="Y34" s="47"/>
      <c r="Z34" s="72">
        <v>0</v>
      </c>
      <c r="AA34" s="76"/>
      <c r="AB34" s="267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0</v>
      </c>
      <c r="AI34" s="12">
        <v>0</v>
      </c>
      <c r="AJ34" s="35"/>
      <c r="AK34" s="65">
        <v>0</v>
      </c>
    </row>
    <row r="35" spans="1:37" x14ac:dyDescent="0.25">
      <c r="A35">
        <v>18</v>
      </c>
      <c r="B35" s="7" t="s">
        <v>111</v>
      </c>
      <c r="C35" s="68">
        <v>72</v>
      </c>
      <c r="D35" s="12">
        <v>72</v>
      </c>
      <c r="E35" s="149">
        <v>12</v>
      </c>
      <c r="F35" s="35">
        <f t="shared" si="0"/>
        <v>3.8927335640138406E-3</v>
      </c>
      <c r="G35" s="35">
        <f t="shared" si="1"/>
        <v>2.8708133971291867E-2</v>
      </c>
      <c r="H35" s="16">
        <v>22341661</v>
      </c>
      <c r="I35" s="136">
        <v>7</v>
      </c>
      <c r="J35" s="82">
        <v>72</v>
      </c>
      <c r="K35" s="143">
        <v>25</v>
      </c>
      <c r="L35" s="35">
        <f t="shared" si="2"/>
        <v>5.7507987220447284E-3</v>
      </c>
      <c r="M35" s="35">
        <f t="shared" si="3"/>
        <v>4.4665012406947889E-2</v>
      </c>
      <c r="N35" s="35">
        <f t="shared" si="4"/>
        <v>1</v>
      </c>
      <c r="O35" s="18">
        <v>22341661</v>
      </c>
      <c r="P35" s="154">
        <v>4</v>
      </c>
      <c r="Q35" s="48">
        <f t="shared" si="5"/>
        <v>310300.84722222225</v>
      </c>
      <c r="R35" s="96">
        <v>10</v>
      </c>
      <c r="S35" s="71">
        <v>0</v>
      </c>
      <c r="T35" s="71">
        <v>0</v>
      </c>
      <c r="U35" s="162"/>
      <c r="V35" s="35"/>
      <c r="W35" s="46"/>
      <c r="X35" s="35"/>
      <c r="Y35" s="98"/>
      <c r="Z35" s="72">
        <v>0</v>
      </c>
      <c r="AA35" s="76"/>
      <c r="AB35" s="267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</row>
    <row r="36" spans="1:37" x14ac:dyDescent="0.25">
      <c r="A36">
        <v>19</v>
      </c>
      <c r="B36" s="7" t="s">
        <v>59</v>
      </c>
      <c r="C36" s="68">
        <v>32</v>
      </c>
      <c r="D36" s="12">
        <v>32</v>
      </c>
      <c r="E36" s="149">
        <v>16</v>
      </c>
      <c r="F36" s="35">
        <f t="shared" si="0"/>
        <v>1.7301038062283738E-3</v>
      </c>
      <c r="G36" s="35">
        <f t="shared" si="1"/>
        <v>1.2759170653907496E-2</v>
      </c>
      <c r="H36" s="16">
        <v>3456311</v>
      </c>
      <c r="I36" s="136">
        <v>21</v>
      </c>
      <c r="J36" s="82">
        <v>32</v>
      </c>
      <c r="K36" s="143">
        <v>37</v>
      </c>
      <c r="L36" s="35">
        <f t="shared" si="2"/>
        <v>2.5559105431309905E-3</v>
      </c>
      <c r="M36" s="35">
        <f t="shared" si="3"/>
        <v>1.9851116625310174E-2</v>
      </c>
      <c r="N36" s="35">
        <f t="shared" si="4"/>
        <v>1</v>
      </c>
      <c r="O36" s="18">
        <v>3456311</v>
      </c>
      <c r="P36" s="154">
        <v>20</v>
      </c>
      <c r="Q36" s="48">
        <f t="shared" si="5"/>
        <v>108009.71875</v>
      </c>
      <c r="R36" s="96">
        <v>40</v>
      </c>
      <c r="S36" s="71">
        <v>0</v>
      </c>
      <c r="T36" s="71">
        <v>0</v>
      </c>
      <c r="U36" s="162"/>
      <c r="V36" s="35"/>
      <c r="W36" s="46"/>
      <c r="X36" s="35"/>
      <c r="Y36" s="98"/>
      <c r="Z36" s="72">
        <v>0</v>
      </c>
      <c r="AA36" s="76"/>
      <c r="AB36" s="267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0</v>
      </c>
      <c r="AI36" s="12">
        <v>0</v>
      </c>
      <c r="AJ36" s="35"/>
      <c r="AK36" s="65">
        <v>0</v>
      </c>
    </row>
    <row r="37" spans="1:37" x14ac:dyDescent="0.25">
      <c r="A37">
        <v>20</v>
      </c>
      <c r="B37" s="7" t="s">
        <v>48</v>
      </c>
      <c r="C37" s="68">
        <v>1</v>
      </c>
      <c r="D37" s="12">
        <v>1</v>
      </c>
      <c r="E37" s="149">
        <v>41</v>
      </c>
      <c r="F37" s="57">
        <f t="shared" si="0"/>
        <v>5.406574394463668E-5</v>
      </c>
      <c r="G37" s="57">
        <f t="shared" si="1"/>
        <v>3.9872408293460925E-4</v>
      </c>
      <c r="H37" s="16">
        <v>124000</v>
      </c>
      <c r="I37" s="136">
        <v>44</v>
      </c>
      <c r="J37" s="82">
        <v>1</v>
      </c>
      <c r="K37" s="143">
        <v>64</v>
      </c>
      <c r="L37" s="57">
        <f t="shared" si="2"/>
        <v>7.9872204472843453E-5</v>
      </c>
      <c r="M37" s="35">
        <f t="shared" si="3"/>
        <v>6.2034739454094293E-4</v>
      </c>
      <c r="N37" s="35">
        <f t="shared" si="4"/>
        <v>1</v>
      </c>
      <c r="O37" s="18">
        <v>124000</v>
      </c>
      <c r="P37" s="154">
        <v>43</v>
      </c>
      <c r="Q37" s="48">
        <f t="shared" si="5"/>
        <v>124000</v>
      </c>
      <c r="R37" s="96">
        <v>35</v>
      </c>
      <c r="S37" s="71">
        <v>0</v>
      </c>
      <c r="T37" s="71">
        <v>0</v>
      </c>
      <c r="U37" s="154"/>
      <c r="V37" s="57"/>
      <c r="W37" s="46"/>
      <c r="X37" s="35"/>
      <c r="Y37" s="98"/>
      <c r="Z37" s="72">
        <v>0</v>
      </c>
      <c r="AA37" s="76"/>
      <c r="AB37" s="267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0</v>
      </c>
      <c r="AI37" s="12">
        <v>0</v>
      </c>
      <c r="AJ37" s="35"/>
      <c r="AK37" s="65">
        <v>0</v>
      </c>
    </row>
    <row r="38" spans="1:37" x14ac:dyDescent="0.25">
      <c r="A38">
        <v>21</v>
      </c>
      <c r="B38" s="7" t="s">
        <v>71</v>
      </c>
      <c r="C38" s="68">
        <v>527</v>
      </c>
      <c r="D38" s="12">
        <v>1023</v>
      </c>
      <c r="E38" s="149">
        <v>1</v>
      </c>
      <c r="F38" s="35">
        <f t="shared" si="0"/>
        <v>5.5309256055363319E-2</v>
      </c>
      <c r="G38" s="35">
        <f t="shared" si="1"/>
        <v>0.40789473684210525</v>
      </c>
      <c r="H38" s="16">
        <v>166801383</v>
      </c>
      <c r="I38" s="136">
        <v>1</v>
      </c>
      <c r="J38" s="82">
        <v>501</v>
      </c>
      <c r="K38" s="143">
        <v>8</v>
      </c>
      <c r="L38" s="35">
        <f t="shared" si="2"/>
        <v>4.0015974440894567E-2</v>
      </c>
      <c r="M38" s="35">
        <f t="shared" si="3"/>
        <v>0.31079404466501243</v>
      </c>
      <c r="N38" s="35">
        <f t="shared" si="4"/>
        <v>0.48973607038123168</v>
      </c>
      <c r="O38" s="18">
        <v>105713040</v>
      </c>
      <c r="P38" s="154">
        <v>1</v>
      </c>
      <c r="Q38" s="48">
        <f t="shared" si="5"/>
        <v>211004.07185628742</v>
      </c>
      <c r="R38" s="96">
        <v>17</v>
      </c>
      <c r="S38" s="71">
        <v>26</v>
      </c>
      <c r="T38" s="71">
        <v>522</v>
      </c>
      <c r="U38" s="162">
        <v>1</v>
      </c>
      <c r="V38" s="35">
        <f>(T38/T$14)</f>
        <v>8.7349397590361449E-2</v>
      </c>
      <c r="W38" s="35">
        <f>(T38/T$16)</f>
        <v>0.5825892857142857</v>
      </c>
      <c r="X38" s="35">
        <f>(T38/D38)</f>
        <v>0.51026392961876832</v>
      </c>
      <c r="Y38" s="98">
        <v>6</v>
      </c>
      <c r="Z38" s="72">
        <v>61088343</v>
      </c>
      <c r="AA38" s="99">
        <v>1</v>
      </c>
      <c r="AB38" s="267">
        <v>1</v>
      </c>
      <c r="AC38" s="12">
        <v>2</v>
      </c>
      <c r="AD38" s="16">
        <v>256873</v>
      </c>
      <c r="AE38" s="12">
        <v>2</v>
      </c>
      <c r="AF38" s="12">
        <v>8</v>
      </c>
      <c r="AG38" s="16">
        <v>1078761</v>
      </c>
      <c r="AH38" s="12">
        <v>23</v>
      </c>
      <c r="AI38" s="12">
        <v>512</v>
      </c>
      <c r="AJ38" s="35">
        <f>(AI38/T38)</f>
        <v>0.98084291187739459</v>
      </c>
      <c r="AK38" s="65">
        <v>59752709</v>
      </c>
    </row>
    <row r="39" spans="1:37" x14ac:dyDescent="0.25">
      <c r="A39">
        <v>22</v>
      </c>
      <c r="B39" s="7" t="s">
        <v>34</v>
      </c>
      <c r="C39" s="68">
        <v>9</v>
      </c>
      <c r="D39" s="12">
        <v>9</v>
      </c>
      <c r="E39" s="149">
        <v>27</v>
      </c>
      <c r="F39" s="57">
        <f t="shared" si="0"/>
        <v>4.8659169550173008E-4</v>
      </c>
      <c r="G39" s="35">
        <f t="shared" si="1"/>
        <v>3.5885167464114833E-3</v>
      </c>
      <c r="H39" s="16">
        <v>1665000</v>
      </c>
      <c r="I39" s="136">
        <v>26</v>
      </c>
      <c r="J39" s="82">
        <v>9</v>
      </c>
      <c r="K39" s="143">
        <v>49</v>
      </c>
      <c r="L39" s="35">
        <f t="shared" si="2"/>
        <v>7.1884984025559105E-4</v>
      </c>
      <c r="M39" s="35">
        <f t="shared" si="3"/>
        <v>5.5831265508684861E-3</v>
      </c>
      <c r="N39" s="35">
        <f t="shared" si="4"/>
        <v>1</v>
      </c>
      <c r="O39" s="18">
        <v>1665000</v>
      </c>
      <c r="P39" s="154">
        <v>26</v>
      </c>
      <c r="Q39" s="48">
        <f t="shared" si="5"/>
        <v>185000</v>
      </c>
      <c r="R39" s="96">
        <v>22</v>
      </c>
      <c r="S39" s="167">
        <v>0</v>
      </c>
      <c r="T39" s="94">
        <v>0</v>
      </c>
      <c r="U39" s="162"/>
      <c r="V39" s="35"/>
      <c r="W39" s="46"/>
      <c r="X39" s="35"/>
      <c r="Y39" s="98"/>
      <c r="Z39" s="16">
        <v>0</v>
      </c>
      <c r="AA39" s="158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1:37" x14ac:dyDescent="0.25">
      <c r="A40">
        <v>23</v>
      </c>
      <c r="B40" s="7" t="s">
        <v>129</v>
      </c>
      <c r="C40" s="68">
        <v>45</v>
      </c>
      <c r="D40" s="12">
        <v>45</v>
      </c>
      <c r="E40" s="149">
        <v>15</v>
      </c>
      <c r="F40" s="35">
        <f t="shared" si="0"/>
        <v>2.4329584775086505E-3</v>
      </c>
      <c r="G40" s="35">
        <f t="shared" si="1"/>
        <v>1.7942583732057416E-2</v>
      </c>
      <c r="H40" s="16">
        <v>7703000</v>
      </c>
      <c r="I40" s="136">
        <v>15</v>
      </c>
      <c r="J40" s="82">
        <v>45</v>
      </c>
      <c r="K40" s="143">
        <v>33</v>
      </c>
      <c r="L40" s="35">
        <f t="shared" si="2"/>
        <v>3.5942492012779551E-3</v>
      </c>
      <c r="M40" s="35">
        <f t="shared" si="3"/>
        <v>2.7915632754342432E-2</v>
      </c>
      <c r="N40" s="35">
        <f t="shared" si="4"/>
        <v>1</v>
      </c>
      <c r="O40" s="18">
        <v>7703000</v>
      </c>
      <c r="P40" s="154">
        <v>11</v>
      </c>
      <c r="Q40" s="48">
        <f t="shared" si="5"/>
        <v>171177.77777777778</v>
      </c>
      <c r="R40" s="96">
        <v>29</v>
      </c>
      <c r="S40" s="71">
        <v>0</v>
      </c>
      <c r="T40" s="71">
        <v>0</v>
      </c>
      <c r="U40" s="162"/>
      <c r="V40" s="35"/>
      <c r="W40" s="46"/>
      <c r="X40" s="35"/>
      <c r="Y40" s="47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1:37" x14ac:dyDescent="0.25">
      <c r="A41">
        <v>24</v>
      </c>
      <c r="B41" s="7" t="s">
        <v>119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35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35"/>
      <c r="W41" s="46"/>
      <c r="X41" s="35"/>
      <c r="Y41" s="98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1:37" x14ac:dyDescent="0.25">
      <c r="A42">
        <v>25</v>
      </c>
      <c r="B42" s="7" t="s">
        <v>88</v>
      </c>
      <c r="C42" s="68">
        <v>55</v>
      </c>
      <c r="D42" s="12">
        <v>111</v>
      </c>
      <c r="E42" s="149">
        <v>5</v>
      </c>
      <c r="F42" s="35">
        <f>(D42/D$14)</f>
        <v>6.0012975778546713E-3</v>
      </c>
      <c r="G42" s="35">
        <f>(D42/D$16)</f>
        <v>4.4258373205741629E-2</v>
      </c>
      <c r="H42" s="16">
        <v>12726482</v>
      </c>
      <c r="I42" s="136">
        <v>9</v>
      </c>
      <c r="J42" s="82">
        <v>37</v>
      </c>
      <c r="K42" s="143">
        <v>34</v>
      </c>
      <c r="L42" s="35">
        <f>(J42/J$14)</f>
        <v>2.9552715654952077E-3</v>
      </c>
      <c r="M42" s="35">
        <f>(J42/J$16)</f>
        <v>2.295285359801489E-2</v>
      </c>
      <c r="N42" s="35">
        <f>(J42/D42)</f>
        <v>0.33333333333333331</v>
      </c>
      <c r="O42" s="18">
        <v>3762732</v>
      </c>
      <c r="P42" s="154">
        <v>18</v>
      </c>
      <c r="Q42" s="48">
        <f>(O42/J42)</f>
        <v>101695.45945945945</v>
      </c>
      <c r="R42" s="96">
        <v>41</v>
      </c>
      <c r="S42" s="167">
        <v>18</v>
      </c>
      <c r="T42" s="94">
        <v>74</v>
      </c>
      <c r="U42" s="162">
        <v>3</v>
      </c>
      <c r="V42" s="35">
        <f>(T42/T$14)</f>
        <v>1.2382864792503346E-2</v>
      </c>
      <c r="W42" s="35">
        <f>(T42/T$16)</f>
        <v>8.2589285714285712E-2</v>
      </c>
      <c r="X42" s="35">
        <f>(T42/D42)</f>
        <v>0.66666666666666663</v>
      </c>
      <c r="Y42" s="98">
        <v>4</v>
      </c>
      <c r="Z42" s="16">
        <v>8963750</v>
      </c>
      <c r="AA42" s="99">
        <v>4</v>
      </c>
      <c r="AB42" s="267">
        <v>6</v>
      </c>
      <c r="AC42" s="12">
        <v>12</v>
      </c>
      <c r="AD42" s="16">
        <v>1020000</v>
      </c>
      <c r="AE42" s="12">
        <v>0</v>
      </c>
      <c r="AF42" s="12">
        <v>0</v>
      </c>
      <c r="AG42" s="16">
        <v>0</v>
      </c>
      <c r="AH42" s="12">
        <v>12</v>
      </c>
      <c r="AI42" s="12">
        <v>62</v>
      </c>
      <c r="AJ42" s="35">
        <f>(AI42/T42)</f>
        <v>0.83783783783783783</v>
      </c>
      <c r="AK42" s="65">
        <v>7943750</v>
      </c>
    </row>
    <row r="43" spans="1:37" x14ac:dyDescent="0.25">
      <c r="A43">
        <v>26</v>
      </c>
      <c r="B43" s="7" t="s">
        <v>83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48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1:37" x14ac:dyDescent="0.25">
      <c r="A44">
        <v>27</v>
      </c>
      <c r="B44" s="7" t="s">
        <v>49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57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62"/>
      <c r="V44" s="57"/>
      <c r="W44" s="46"/>
      <c r="X44" s="35"/>
      <c r="Y44" s="47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1:37" x14ac:dyDescent="0.25">
      <c r="A45">
        <v>28</v>
      </c>
      <c r="B45" s="7" t="s">
        <v>50</v>
      </c>
      <c r="C45" s="68">
        <v>2</v>
      </c>
      <c r="D45" s="12">
        <v>2</v>
      </c>
      <c r="E45" s="149">
        <v>35</v>
      </c>
      <c r="F45" s="57">
        <f>(D45/D$14)</f>
        <v>1.0813148788927336E-4</v>
      </c>
      <c r="G45" s="35">
        <f>(D45/D$16)</f>
        <v>7.9744816586921851E-4</v>
      </c>
      <c r="H45" s="16">
        <v>200000</v>
      </c>
      <c r="I45" s="136">
        <v>41</v>
      </c>
      <c r="J45" s="82">
        <v>2</v>
      </c>
      <c r="K45" s="143">
        <v>58</v>
      </c>
      <c r="L45" s="57">
        <f>(J45/J$14)</f>
        <v>1.5974440894568691E-4</v>
      </c>
      <c r="M45" s="35">
        <f>(J45/J$16)</f>
        <v>1.2406947890818859E-3</v>
      </c>
      <c r="N45" s="35">
        <f>(J45/D45)</f>
        <v>1</v>
      </c>
      <c r="O45" s="18">
        <v>200000</v>
      </c>
      <c r="P45" s="154">
        <v>40</v>
      </c>
      <c r="Q45" s="48">
        <f>(O45/J45)</f>
        <v>100000</v>
      </c>
      <c r="R45" s="96">
        <v>42</v>
      </c>
      <c r="S45" s="167">
        <v>0</v>
      </c>
      <c r="T45" s="94">
        <v>0</v>
      </c>
      <c r="U45" s="162"/>
      <c r="V45" s="57"/>
      <c r="W45" s="46"/>
      <c r="X45" s="35"/>
      <c r="Y45" s="98"/>
      <c r="Z45" s="16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1:37" x14ac:dyDescent="0.25">
      <c r="A46">
        <v>29</v>
      </c>
      <c r="B46" s="7" t="s">
        <v>120</v>
      </c>
      <c r="C46" s="68">
        <v>94</v>
      </c>
      <c r="D46" s="12">
        <v>94</v>
      </c>
      <c r="E46" s="149">
        <v>6</v>
      </c>
      <c r="F46" s="35">
        <f>(D46/D$14)</f>
        <v>5.0821799307958476E-3</v>
      </c>
      <c r="G46" s="35">
        <f>(D46/D$16)</f>
        <v>3.7480063795853266E-2</v>
      </c>
      <c r="H46" s="16">
        <v>10497049</v>
      </c>
      <c r="I46" s="136">
        <v>13</v>
      </c>
      <c r="J46" s="82">
        <v>94</v>
      </c>
      <c r="K46" s="143">
        <v>20</v>
      </c>
      <c r="L46" s="35">
        <f>(J46/J$14)</f>
        <v>7.5079872204472844E-3</v>
      </c>
      <c r="M46" s="35">
        <f>(J46/J$16)</f>
        <v>5.8312655086848637E-2</v>
      </c>
      <c r="N46" s="35">
        <f>(J46/D46)</f>
        <v>1</v>
      </c>
      <c r="O46" s="18">
        <v>10497049</v>
      </c>
      <c r="P46" s="154">
        <v>10</v>
      </c>
      <c r="Q46" s="48">
        <f>(O46/J46)</f>
        <v>111670.73404255319</v>
      </c>
      <c r="R46" s="96">
        <v>39</v>
      </c>
      <c r="S46" s="71">
        <v>0</v>
      </c>
      <c r="T46" s="71">
        <v>0</v>
      </c>
      <c r="U46" s="162"/>
      <c r="V46" s="35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1:37" x14ac:dyDescent="0.25">
      <c r="A47">
        <v>30</v>
      </c>
      <c r="B47" s="7" t="s">
        <v>121</v>
      </c>
      <c r="C47" s="68">
        <v>0</v>
      </c>
      <c r="D47" s="12">
        <v>0</v>
      </c>
      <c r="E47" s="149"/>
      <c r="F47" s="35"/>
      <c r="G47" s="87"/>
      <c r="H47" s="16">
        <v>0</v>
      </c>
      <c r="I47" s="136"/>
      <c r="J47" s="82">
        <v>0</v>
      </c>
      <c r="K47" s="143"/>
      <c r="L47" s="35"/>
      <c r="M47" s="46"/>
      <c r="N47" s="35"/>
      <c r="O47" s="18">
        <v>0</v>
      </c>
      <c r="P47" s="154"/>
      <c r="Q47" s="48"/>
      <c r="R47" s="96"/>
      <c r="S47" s="71">
        <v>0</v>
      </c>
      <c r="T47" s="71">
        <v>0</v>
      </c>
      <c r="U47" s="162"/>
      <c r="V47" s="35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1:37" x14ac:dyDescent="0.25">
      <c r="A48">
        <v>31</v>
      </c>
      <c r="B48" s="7" t="s">
        <v>78</v>
      </c>
      <c r="C48" s="68">
        <v>62</v>
      </c>
      <c r="D48" s="12">
        <v>112</v>
      </c>
      <c r="E48" s="149">
        <v>3</v>
      </c>
      <c r="F48" s="35">
        <f>(D48/D$14)</f>
        <v>6.0553633217993079E-3</v>
      </c>
      <c r="G48" s="35">
        <f>(D48/D$16)</f>
        <v>4.4657097288676235E-2</v>
      </c>
      <c r="H48" s="16">
        <v>33280500</v>
      </c>
      <c r="I48" s="136">
        <v>3</v>
      </c>
      <c r="J48" s="82">
        <v>60</v>
      </c>
      <c r="K48" s="143">
        <v>27</v>
      </c>
      <c r="L48" s="35">
        <f>(J48/J$14)</f>
        <v>4.7923322683706068E-3</v>
      </c>
      <c r="M48" s="35">
        <f>(J48/J$16)</f>
        <v>3.7220843672456573E-2</v>
      </c>
      <c r="N48" s="35">
        <f>(J48/D48)</f>
        <v>0.5357142857142857</v>
      </c>
      <c r="O48" s="18">
        <v>20592500</v>
      </c>
      <c r="P48" s="154">
        <v>5</v>
      </c>
      <c r="Q48" s="48">
        <f>(O48/J48)</f>
        <v>343208.33333333331</v>
      </c>
      <c r="R48" s="96">
        <v>7</v>
      </c>
      <c r="S48" s="71">
        <v>2</v>
      </c>
      <c r="T48" s="71">
        <v>52</v>
      </c>
      <c r="U48" s="162">
        <v>5</v>
      </c>
      <c r="V48" s="35">
        <f>(T48/T$14)</f>
        <v>8.7014725568942443E-3</v>
      </c>
      <c r="W48" s="35">
        <f>(T48/T$16)</f>
        <v>5.8035714285714288E-2</v>
      </c>
      <c r="X48" s="35">
        <f>(T48/D48)</f>
        <v>0.4642857142857143</v>
      </c>
      <c r="Y48" s="98">
        <v>8</v>
      </c>
      <c r="Z48" s="72">
        <v>12688000</v>
      </c>
      <c r="AA48" s="99">
        <v>3</v>
      </c>
      <c r="AB48" s="267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2</v>
      </c>
      <c r="AI48" s="12">
        <v>52</v>
      </c>
      <c r="AJ48" s="35">
        <f>(AI48/T48)</f>
        <v>1</v>
      </c>
      <c r="AK48" s="65">
        <v>12688000</v>
      </c>
    </row>
    <row r="49" spans="1:37" x14ac:dyDescent="0.25">
      <c r="A49">
        <v>32</v>
      </c>
      <c r="B49" s="7" t="s">
        <v>51</v>
      </c>
      <c r="C49" s="68">
        <v>0</v>
      </c>
      <c r="D49" s="12">
        <v>0</v>
      </c>
      <c r="E49" s="149"/>
      <c r="F49" s="35"/>
      <c r="G49" s="87"/>
      <c r="H49" s="16">
        <v>0</v>
      </c>
      <c r="I49" s="136"/>
      <c r="J49" s="82">
        <v>0</v>
      </c>
      <c r="K49" s="143"/>
      <c r="L49" s="35"/>
      <c r="M49" s="46"/>
      <c r="N49" s="35"/>
      <c r="O49" s="18">
        <v>0</v>
      </c>
      <c r="P49" s="154"/>
      <c r="Q49" s="48"/>
      <c r="R49" s="96"/>
      <c r="S49" s="167">
        <v>0</v>
      </c>
      <c r="T49" s="94">
        <v>0</v>
      </c>
      <c r="U49" s="162"/>
      <c r="V49" s="35"/>
      <c r="W49" s="46"/>
      <c r="X49" s="35"/>
      <c r="Y49" s="98"/>
      <c r="Z49" s="16">
        <v>0</v>
      </c>
      <c r="AA49" s="76"/>
      <c r="AB49" s="267">
        <v>0</v>
      </c>
      <c r="AC49" s="12">
        <v>0</v>
      </c>
      <c r="AD49" s="16">
        <v>0</v>
      </c>
      <c r="AE49" s="12">
        <v>0</v>
      </c>
      <c r="AF49" s="12">
        <v>0</v>
      </c>
      <c r="AG49" s="16">
        <v>0</v>
      </c>
      <c r="AH49" s="12">
        <v>0</v>
      </c>
      <c r="AI49" s="12">
        <v>0</v>
      </c>
      <c r="AJ49" s="35"/>
      <c r="AK49" s="65">
        <v>0</v>
      </c>
    </row>
    <row r="50" spans="1:37" x14ac:dyDescent="0.25">
      <c r="A50">
        <v>33</v>
      </c>
      <c r="B50" s="7" t="s">
        <v>52</v>
      </c>
      <c r="C50" s="68">
        <v>0</v>
      </c>
      <c r="D50" s="12">
        <v>0</v>
      </c>
      <c r="E50" s="149"/>
      <c r="F50" s="35"/>
      <c r="G50" s="87"/>
      <c r="H50" s="16">
        <v>0</v>
      </c>
      <c r="I50" s="136"/>
      <c r="J50" s="82">
        <v>0</v>
      </c>
      <c r="K50" s="143"/>
      <c r="L50" s="35"/>
      <c r="M50" s="46"/>
      <c r="N50" s="35"/>
      <c r="O50" s="18">
        <v>0</v>
      </c>
      <c r="P50" s="154"/>
      <c r="Q50" s="48"/>
      <c r="R50" s="96"/>
      <c r="S50" s="71">
        <v>0</v>
      </c>
      <c r="T50" s="71">
        <v>0</v>
      </c>
      <c r="U50" s="154"/>
      <c r="V50" s="35"/>
      <c r="W50" s="46"/>
      <c r="X50" s="35"/>
      <c r="Y50" s="98"/>
      <c r="Z50" s="72">
        <v>0</v>
      </c>
      <c r="AA50" s="76"/>
      <c r="AB50" s="267">
        <v>0</v>
      </c>
      <c r="AC50" s="12">
        <v>0</v>
      </c>
      <c r="AD50" s="16">
        <v>0</v>
      </c>
      <c r="AE50" s="12">
        <v>0</v>
      </c>
      <c r="AF50" s="12">
        <v>0</v>
      </c>
      <c r="AG50" s="16">
        <v>0</v>
      </c>
      <c r="AH50" s="12">
        <v>0</v>
      </c>
      <c r="AI50" s="12">
        <v>0</v>
      </c>
      <c r="AJ50" s="35"/>
      <c r="AK50" s="65">
        <v>0</v>
      </c>
    </row>
    <row r="51" spans="1:37" x14ac:dyDescent="0.25">
      <c r="A51">
        <v>34</v>
      </c>
      <c r="B51" s="7" t="s">
        <v>68</v>
      </c>
      <c r="C51" s="68">
        <v>1</v>
      </c>
      <c r="D51" s="12">
        <v>1</v>
      </c>
      <c r="E51" s="149">
        <v>41</v>
      </c>
      <c r="F51" s="57">
        <f>(D51/D$14)</f>
        <v>5.406574394463668E-5</v>
      </c>
      <c r="G51" s="57">
        <f>(D51/D$16)</f>
        <v>3.9872408293460925E-4</v>
      </c>
      <c r="H51" s="16">
        <v>225000</v>
      </c>
      <c r="I51" s="136">
        <v>39</v>
      </c>
      <c r="J51" s="82">
        <v>1</v>
      </c>
      <c r="K51" s="143">
        <v>64</v>
      </c>
      <c r="L51" s="57">
        <f>(J51/J$14)</f>
        <v>7.9872204472843453E-5</v>
      </c>
      <c r="M51" s="35">
        <f>(J51/J$16)</f>
        <v>6.2034739454094293E-4</v>
      </c>
      <c r="N51" s="35">
        <f>(J51/D51)</f>
        <v>1</v>
      </c>
      <c r="O51" s="18">
        <v>225000</v>
      </c>
      <c r="P51" s="154">
        <v>38</v>
      </c>
      <c r="Q51" s="48">
        <f>(O51/J51)</f>
        <v>225000</v>
      </c>
      <c r="R51" s="96">
        <v>13</v>
      </c>
      <c r="S51" s="167">
        <v>0</v>
      </c>
      <c r="T51" s="94">
        <v>0</v>
      </c>
      <c r="U51" s="162"/>
      <c r="V51" s="57"/>
      <c r="W51" s="46"/>
      <c r="X51" s="35"/>
      <c r="Y51" s="47"/>
      <c r="Z51" s="16">
        <v>0</v>
      </c>
      <c r="AA51" s="76"/>
      <c r="AB51" s="267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</row>
    <row r="52" spans="1:37" x14ac:dyDescent="0.25">
      <c r="A52">
        <v>35</v>
      </c>
      <c r="B52" s="7" t="s">
        <v>63</v>
      </c>
      <c r="C52" s="68">
        <v>56</v>
      </c>
      <c r="D52" s="12">
        <v>56</v>
      </c>
      <c r="E52" s="149">
        <v>13</v>
      </c>
      <c r="F52" s="35">
        <f>(D52/D$14)</f>
        <v>3.027681660899654E-3</v>
      </c>
      <c r="G52" s="35">
        <f>(D52/D$16)</f>
        <v>2.2328548644338118E-2</v>
      </c>
      <c r="H52" s="16">
        <v>11200000</v>
      </c>
      <c r="I52" s="136">
        <v>11</v>
      </c>
      <c r="J52" s="82">
        <v>56</v>
      </c>
      <c r="K52" s="143">
        <v>29</v>
      </c>
      <c r="L52" s="35">
        <f>(J52/J$14)</f>
        <v>4.4728434504792336E-3</v>
      </c>
      <c r="M52" s="35">
        <f>(J52/J$16)</f>
        <v>3.4739454094292806E-2</v>
      </c>
      <c r="N52" s="35">
        <f>(J52/D52)</f>
        <v>1</v>
      </c>
      <c r="O52" s="18">
        <v>11200000</v>
      </c>
      <c r="P52" s="154">
        <v>9</v>
      </c>
      <c r="Q52" s="48">
        <f>(O52/J52)</f>
        <v>200000</v>
      </c>
      <c r="R52" s="96">
        <v>18</v>
      </c>
      <c r="S52" s="167">
        <v>0</v>
      </c>
      <c r="T52" s="94">
        <v>0</v>
      </c>
      <c r="U52" s="162"/>
      <c r="V52" s="35"/>
      <c r="W52" s="46"/>
      <c r="X52" s="35"/>
      <c r="Y52" s="98"/>
      <c r="Z52" s="16">
        <v>0</v>
      </c>
      <c r="AA52" s="76"/>
      <c r="AB52" s="267">
        <v>0</v>
      </c>
      <c r="AC52" s="12">
        <v>0</v>
      </c>
      <c r="AD52" s="16">
        <v>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</row>
    <row r="53" spans="1:37" x14ac:dyDescent="0.25">
      <c r="A53">
        <v>36</v>
      </c>
      <c r="B53" s="7" t="s">
        <v>122</v>
      </c>
      <c r="C53" s="68">
        <v>0</v>
      </c>
      <c r="D53" s="12">
        <v>0</v>
      </c>
      <c r="E53" s="149"/>
      <c r="F53" s="35"/>
      <c r="G53" s="87"/>
      <c r="H53" s="16">
        <v>0</v>
      </c>
      <c r="I53" s="136"/>
      <c r="J53" s="82">
        <v>0</v>
      </c>
      <c r="K53" s="143"/>
      <c r="L53" s="57"/>
      <c r="M53" s="46"/>
      <c r="N53" s="35"/>
      <c r="O53" s="18">
        <v>0</v>
      </c>
      <c r="P53" s="154"/>
      <c r="Q53" s="50"/>
      <c r="R53" s="96"/>
      <c r="S53" s="71">
        <v>0</v>
      </c>
      <c r="T53" s="71">
        <v>0</v>
      </c>
      <c r="U53" s="162"/>
      <c r="V53" s="57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1:37" x14ac:dyDescent="0.25">
      <c r="A54">
        <v>37</v>
      </c>
      <c r="B54" s="7" t="s">
        <v>64</v>
      </c>
      <c r="C54" s="68">
        <v>112</v>
      </c>
      <c r="D54" s="12">
        <v>112</v>
      </c>
      <c r="E54" s="149">
        <v>3</v>
      </c>
      <c r="F54" s="35">
        <f>(D54/D$14)</f>
        <v>6.0553633217993079E-3</v>
      </c>
      <c r="G54" s="35">
        <f>(D54/D$16)</f>
        <v>4.4657097288676235E-2</v>
      </c>
      <c r="H54" s="16">
        <v>24620000</v>
      </c>
      <c r="I54" s="136">
        <v>6</v>
      </c>
      <c r="J54" s="82">
        <v>112</v>
      </c>
      <c r="K54" s="143">
        <v>19</v>
      </c>
      <c r="L54" s="35">
        <f>(J54/J$14)</f>
        <v>8.9456869009584671E-3</v>
      </c>
      <c r="M54" s="35">
        <f>(J54/J$16)</f>
        <v>6.9478908188585611E-2</v>
      </c>
      <c r="N54" s="35">
        <f>(J54/D54)</f>
        <v>1</v>
      </c>
      <c r="O54" s="18">
        <v>24620000</v>
      </c>
      <c r="P54" s="154">
        <v>3</v>
      </c>
      <c r="Q54" s="48">
        <f>(O54/J54)</f>
        <v>219821.42857142858</v>
      </c>
      <c r="R54" s="96">
        <v>16</v>
      </c>
      <c r="S54" s="71">
        <v>0</v>
      </c>
      <c r="T54" s="71">
        <v>0</v>
      </c>
      <c r="U54" s="154"/>
      <c r="V54" s="35"/>
      <c r="W54" s="46"/>
      <c r="X54" s="35"/>
      <c r="Y54" s="47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1:37" x14ac:dyDescent="0.25">
      <c r="A55">
        <v>38</v>
      </c>
      <c r="B55" s="7" t="s">
        <v>92</v>
      </c>
      <c r="C55" s="68">
        <v>29</v>
      </c>
      <c r="D55" s="12">
        <v>125</v>
      </c>
      <c r="E55" s="149">
        <v>2</v>
      </c>
      <c r="F55" s="35">
        <f>(D55/D$14)</f>
        <v>6.7582179930795851E-3</v>
      </c>
      <c r="G55" s="35">
        <f>(D55/D$16)</f>
        <v>4.9840510366826157E-2</v>
      </c>
      <c r="H55" s="16">
        <v>35762913</v>
      </c>
      <c r="I55" s="136">
        <v>2</v>
      </c>
      <c r="J55" s="82">
        <v>11</v>
      </c>
      <c r="K55" s="143">
        <v>47</v>
      </c>
      <c r="L55" s="35">
        <f>(J55/J$14)</f>
        <v>8.7859424920127801E-4</v>
      </c>
      <c r="M55" s="35">
        <f>(J55/J$16)</f>
        <v>6.8238213399503724E-3</v>
      </c>
      <c r="N55" s="35">
        <f>(J55/D55)</f>
        <v>8.7999999999999995E-2</v>
      </c>
      <c r="O55" s="18">
        <v>3842962</v>
      </c>
      <c r="P55" s="154">
        <v>17</v>
      </c>
      <c r="Q55" s="48">
        <f>(O55/J55)</f>
        <v>349360.18181818182</v>
      </c>
      <c r="R55" s="96">
        <v>6</v>
      </c>
      <c r="S55" s="71">
        <v>18</v>
      </c>
      <c r="T55" s="71">
        <v>114</v>
      </c>
      <c r="U55" s="162">
        <v>2</v>
      </c>
      <c r="V55" s="35">
        <f>(T55/T$14)</f>
        <v>1.9076305220883535E-2</v>
      </c>
      <c r="W55" s="35">
        <f>(T55/T$16)</f>
        <v>0.12723214285714285</v>
      </c>
      <c r="X55" s="35">
        <f>(T55/D55)</f>
        <v>0.91200000000000003</v>
      </c>
      <c r="Y55" s="98">
        <v>3</v>
      </c>
      <c r="Z55" s="72">
        <v>31919951</v>
      </c>
      <c r="AA55" s="99">
        <v>2</v>
      </c>
      <c r="AB55" s="267">
        <v>0</v>
      </c>
      <c r="AC55" s="12">
        <v>0</v>
      </c>
      <c r="AD55" s="16">
        <v>0</v>
      </c>
      <c r="AE55" s="12">
        <v>0</v>
      </c>
      <c r="AF55" s="12">
        <v>0</v>
      </c>
      <c r="AG55" s="16">
        <v>0</v>
      </c>
      <c r="AH55" s="12">
        <v>18</v>
      </c>
      <c r="AI55" s="12">
        <v>114</v>
      </c>
      <c r="AJ55" s="35">
        <f>(AI55/T55)</f>
        <v>1</v>
      </c>
      <c r="AK55" s="65">
        <v>31919951</v>
      </c>
    </row>
    <row r="56" spans="1:37" x14ac:dyDescent="0.25">
      <c r="A56">
        <v>39</v>
      </c>
      <c r="B56" s="7" t="s">
        <v>104</v>
      </c>
      <c r="C56" s="68">
        <v>79</v>
      </c>
      <c r="D56" s="12">
        <v>84</v>
      </c>
      <c r="E56" s="149">
        <v>9</v>
      </c>
      <c r="F56" s="35">
        <f>(D56/D$14)</f>
        <v>4.5415224913494812E-3</v>
      </c>
      <c r="G56" s="35">
        <f>(D56/D$16)</f>
        <v>3.3492822966507178E-2</v>
      </c>
      <c r="H56" s="16">
        <v>31196000</v>
      </c>
      <c r="I56" s="136">
        <v>4</v>
      </c>
      <c r="J56" s="82">
        <v>78</v>
      </c>
      <c r="K56" s="143">
        <v>23</v>
      </c>
      <c r="L56" s="35">
        <f>(J56/J$14)</f>
        <v>6.2300319488817887E-3</v>
      </c>
      <c r="M56" s="35">
        <f>(J56/J$16)</f>
        <v>4.8387096774193547E-2</v>
      </c>
      <c r="N56" s="35">
        <f>(J56/D56)</f>
        <v>0.9285714285714286</v>
      </c>
      <c r="O56" s="18">
        <v>29198000</v>
      </c>
      <c r="P56" s="154">
        <v>2</v>
      </c>
      <c r="Q56" s="48">
        <f>(O56/J56)</f>
        <v>374333.33333333331</v>
      </c>
      <c r="R56" s="96">
        <v>5</v>
      </c>
      <c r="S56" s="167">
        <v>1</v>
      </c>
      <c r="T56" s="94">
        <v>6</v>
      </c>
      <c r="U56" s="162">
        <v>8</v>
      </c>
      <c r="V56" s="35">
        <f>(T56/T$14)</f>
        <v>1.004016064257028E-3</v>
      </c>
      <c r="W56" s="35">
        <f>(T56/T$16)</f>
        <v>6.6964285714285711E-3</v>
      </c>
      <c r="X56" s="35">
        <f>(T56/D56)</f>
        <v>7.1428571428571425E-2</v>
      </c>
      <c r="Y56" s="98">
        <v>10</v>
      </c>
      <c r="Z56" s="16">
        <v>1998000</v>
      </c>
      <c r="AA56" s="99">
        <v>8</v>
      </c>
      <c r="AB56" s="267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1</v>
      </c>
      <c r="AI56" s="12">
        <v>6</v>
      </c>
      <c r="AJ56" s="35">
        <f>(AI56/T56)</f>
        <v>1</v>
      </c>
      <c r="AK56" s="65">
        <v>1998000</v>
      </c>
    </row>
    <row r="57" spans="1:37" x14ac:dyDescent="0.25">
      <c r="A57">
        <v>40</v>
      </c>
      <c r="B57" s="7" t="s">
        <v>35</v>
      </c>
      <c r="C57" s="68">
        <v>0</v>
      </c>
      <c r="D57" s="12">
        <v>0</v>
      </c>
      <c r="E57" s="149"/>
      <c r="F57" s="35"/>
      <c r="G57" s="87"/>
      <c r="H57" s="16">
        <v>0</v>
      </c>
      <c r="I57" s="136"/>
      <c r="J57" s="82">
        <v>0</v>
      </c>
      <c r="K57" s="143"/>
      <c r="L57" s="35"/>
      <c r="M57" s="46"/>
      <c r="N57" s="35"/>
      <c r="O57" s="18">
        <v>0</v>
      </c>
      <c r="P57" s="154"/>
      <c r="Q57" s="48"/>
      <c r="R57" s="96"/>
      <c r="S57" s="167">
        <v>0</v>
      </c>
      <c r="T57" s="94">
        <v>0</v>
      </c>
      <c r="U57" s="162"/>
      <c r="V57" s="35"/>
      <c r="W57" s="46"/>
      <c r="X57" s="35"/>
      <c r="Y57" s="98"/>
      <c r="Z57" s="16">
        <v>0</v>
      </c>
      <c r="AA57" s="158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1:37" x14ac:dyDescent="0.25">
      <c r="A58">
        <v>41</v>
      </c>
      <c r="B58" s="7" t="s">
        <v>36</v>
      </c>
      <c r="C58" s="68">
        <v>0</v>
      </c>
      <c r="D58" s="12">
        <v>0</v>
      </c>
      <c r="E58" s="149"/>
      <c r="F58" s="35"/>
      <c r="G58" s="87"/>
      <c r="H58" s="16">
        <v>0</v>
      </c>
      <c r="I58" s="136"/>
      <c r="J58" s="82">
        <v>0</v>
      </c>
      <c r="K58" s="143"/>
      <c r="L58" s="35"/>
      <c r="M58" s="46"/>
      <c r="N58" s="35"/>
      <c r="O58" s="18">
        <v>0</v>
      </c>
      <c r="P58" s="154"/>
      <c r="Q58" s="48"/>
      <c r="R58" s="96"/>
      <c r="S58" s="71">
        <v>0</v>
      </c>
      <c r="T58" s="71">
        <v>0</v>
      </c>
      <c r="U58" s="154"/>
      <c r="V58" s="35"/>
      <c r="W58" s="46"/>
      <c r="X58" s="35"/>
      <c r="Y58" s="47"/>
      <c r="Z58" s="72">
        <v>0</v>
      </c>
      <c r="AA58" s="158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1:37" x14ac:dyDescent="0.25">
      <c r="A59">
        <v>42</v>
      </c>
      <c r="B59" s="7" t="s">
        <v>53</v>
      </c>
      <c r="C59" s="68">
        <v>0</v>
      </c>
      <c r="D59" s="12">
        <v>0</v>
      </c>
      <c r="E59" s="149"/>
      <c r="F59" s="35"/>
      <c r="G59" s="87"/>
      <c r="H59" s="16">
        <v>0</v>
      </c>
      <c r="I59" s="136"/>
      <c r="J59" s="82">
        <v>0</v>
      </c>
      <c r="K59" s="143"/>
      <c r="L59" s="35"/>
      <c r="M59" s="46"/>
      <c r="N59" s="35"/>
      <c r="O59" s="18">
        <v>0</v>
      </c>
      <c r="P59" s="154"/>
      <c r="Q59" s="48"/>
      <c r="R59" s="96"/>
      <c r="S59" s="71">
        <v>0</v>
      </c>
      <c r="T59" s="71">
        <v>0</v>
      </c>
      <c r="U59" s="162"/>
      <c r="V59" s="35"/>
      <c r="W59" s="46"/>
      <c r="X59" s="35"/>
      <c r="Y59" s="98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1:37" x14ac:dyDescent="0.25">
      <c r="A60">
        <v>43</v>
      </c>
      <c r="B60" s="7" t="s">
        <v>37</v>
      </c>
      <c r="C60" s="68">
        <v>0</v>
      </c>
      <c r="D60" s="12">
        <v>0</v>
      </c>
      <c r="E60" s="149"/>
      <c r="F60" s="35"/>
      <c r="G60" s="87"/>
      <c r="H60" s="16">
        <v>0</v>
      </c>
      <c r="I60" s="136"/>
      <c r="J60" s="82">
        <v>0</v>
      </c>
      <c r="K60" s="143"/>
      <c r="L60" s="35"/>
      <c r="M60" s="46"/>
      <c r="N60" s="35"/>
      <c r="O60" s="18">
        <v>0</v>
      </c>
      <c r="P60" s="154"/>
      <c r="Q60" s="48"/>
      <c r="R60" s="96"/>
      <c r="S60" s="71">
        <v>0</v>
      </c>
      <c r="T60" s="71">
        <v>0</v>
      </c>
      <c r="U60" s="162"/>
      <c r="V60" s="35"/>
      <c r="W60" s="46"/>
      <c r="X60" s="35"/>
      <c r="Y60" s="98"/>
      <c r="Z60" s="72">
        <v>0</v>
      </c>
      <c r="AA60" s="158"/>
      <c r="AB60" s="267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0</v>
      </c>
      <c r="AI60" s="12">
        <v>0</v>
      </c>
      <c r="AJ60" s="35"/>
      <c r="AK60" s="65">
        <v>0</v>
      </c>
    </row>
    <row r="61" spans="1:37" x14ac:dyDescent="0.25">
      <c r="A61">
        <v>44</v>
      </c>
      <c r="B61" s="7" t="s">
        <v>85</v>
      </c>
      <c r="C61" s="68">
        <v>0</v>
      </c>
      <c r="D61" s="12">
        <v>0</v>
      </c>
      <c r="E61" s="149"/>
      <c r="F61" s="35"/>
      <c r="G61" s="87"/>
      <c r="H61" s="16">
        <v>0</v>
      </c>
      <c r="I61" s="136"/>
      <c r="J61" s="82">
        <v>0</v>
      </c>
      <c r="K61" s="143"/>
      <c r="L61" s="35"/>
      <c r="M61" s="46"/>
      <c r="N61" s="35"/>
      <c r="O61" s="18">
        <v>0</v>
      </c>
      <c r="P61" s="154"/>
      <c r="Q61" s="48"/>
      <c r="R61" s="96"/>
      <c r="S61" s="71">
        <v>0</v>
      </c>
      <c r="T61" s="71">
        <v>0</v>
      </c>
      <c r="U61" s="162"/>
      <c r="V61" s="35"/>
      <c r="W61" s="46"/>
      <c r="X61" s="35"/>
      <c r="Y61" s="98"/>
      <c r="Z61" s="72">
        <v>0</v>
      </c>
      <c r="AA61" s="76"/>
      <c r="AB61" s="267">
        <v>0</v>
      </c>
      <c r="AC61" s="12">
        <v>0</v>
      </c>
      <c r="AD61" s="16">
        <v>0</v>
      </c>
      <c r="AE61" s="12">
        <v>0</v>
      </c>
      <c r="AF61" s="12">
        <v>0</v>
      </c>
      <c r="AG61" s="16">
        <v>0</v>
      </c>
      <c r="AH61" s="12">
        <v>0</v>
      </c>
      <c r="AI61" s="12">
        <v>0</v>
      </c>
      <c r="AJ61" s="35"/>
      <c r="AK61" s="65">
        <v>0</v>
      </c>
    </row>
    <row r="62" spans="1:37" x14ac:dyDescent="0.25">
      <c r="A62">
        <v>45</v>
      </c>
      <c r="B62" s="7" t="s">
        <v>136</v>
      </c>
      <c r="C62" s="68">
        <v>64</v>
      </c>
      <c r="D62" s="12">
        <v>86</v>
      </c>
      <c r="E62" s="149">
        <v>7</v>
      </c>
      <c r="F62" s="35">
        <f>(D62/D$14)</f>
        <v>4.6496539792387544E-3</v>
      </c>
      <c r="G62" s="35">
        <f>(D62/D$16)</f>
        <v>3.4290271132376399E-2</v>
      </c>
      <c r="H62" s="16">
        <v>25057483</v>
      </c>
      <c r="I62" s="136">
        <v>5</v>
      </c>
      <c r="J62" s="82">
        <v>56</v>
      </c>
      <c r="K62" s="143">
        <v>30</v>
      </c>
      <c r="L62" s="35">
        <f>(J62/J$14)</f>
        <v>4.4728434504792336E-3</v>
      </c>
      <c r="M62" s="35">
        <f>(J62/J$16)</f>
        <v>3.4739454094292806E-2</v>
      </c>
      <c r="N62" s="35">
        <f>(J62/D62)</f>
        <v>0.65116279069767447</v>
      </c>
      <c r="O62" s="18">
        <v>19109983</v>
      </c>
      <c r="P62" s="154">
        <v>6</v>
      </c>
      <c r="Q62" s="48">
        <f>(O62/J62)</f>
        <v>341249.69642857142</v>
      </c>
      <c r="R62" s="96">
        <v>8</v>
      </c>
      <c r="S62" s="71">
        <v>8</v>
      </c>
      <c r="T62" s="71">
        <v>30</v>
      </c>
      <c r="U62" s="162">
        <v>6</v>
      </c>
      <c r="V62" s="35">
        <f>(T62/T$14)</f>
        <v>5.0200803212851405E-3</v>
      </c>
      <c r="W62" s="35">
        <f>(T62/T$16)</f>
        <v>3.3482142857142856E-2</v>
      </c>
      <c r="X62" s="35">
        <f>(T62/D62)</f>
        <v>0.34883720930232559</v>
      </c>
      <c r="Y62" s="98">
        <v>9</v>
      </c>
      <c r="Z62" s="72">
        <v>5947500</v>
      </c>
      <c r="AA62" s="99">
        <v>6</v>
      </c>
      <c r="AB62" s="267">
        <v>4</v>
      </c>
      <c r="AC62" s="12">
        <v>8</v>
      </c>
      <c r="AD62" s="16">
        <v>2130000</v>
      </c>
      <c r="AE62" s="12">
        <v>2</v>
      </c>
      <c r="AF62" s="12">
        <v>7</v>
      </c>
      <c r="AG62" s="16">
        <v>1470000</v>
      </c>
      <c r="AH62" s="12">
        <v>2</v>
      </c>
      <c r="AI62" s="12">
        <v>15</v>
      </c>
      <c r="AJ62" s="35">
        <f>(AI62/T62)</f>
        <v>0.5</v>
      </c>
      <c r="AK62" s="65">
        <v>2347500</v>
      </c>
    </row>
    <row r="63" spans="1:37" x14ac:dyDescent="0.25">
      <c r="A63">
        <v>46</v>
      </c>
      <c r="B63" s="7" t="s">
        <v>112</v>
      </c>
      <c r="C63" s="68">
        <v>0</v>
      </c>
      <c r="D63" s="12">
        <v>0</v>
      </c>
      <c r="E63" s="149"/>
      <c r="F63" s="35"/>
      <c r="G63" s="87"/>
      <c r="H63" s="16">
        <v>0</v>
      </c>
      <c r="I63" s="136"/>
      <c r="J63" s="82">
        <v>0</v>
      </c>
      <c r="K63" s="143"/>
      <c r="L63" s="57"/>
      <c r="M63" s="46"/>
      <c r="N63" s="35"/>
      <c r="O63" s="18">
        <v>0</v>
      </c>
      <c r="P63" s="154"/>
      <c r="Q63" s="48"/>
      <c r="R63" s="96"/>
      <c r="S63" s="167">
        <v>0</v>
      </c>
      <c r="T63" s="94">
        <v>0</v>
      </c>
      <c r="U63" s="154"/>
      <c r="V63" s="57"/>
      <c r="W63" s="46"/>
      <c r="X63" s="35"/>
      <c r="Y63" s="98"/>
      <c r="Z63" s="16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1:37" x14ac:dyDescent="0.25">
      <c r="A64">
        <v>47</v>
      </c>
      <c r="B64" s="7" t="s">
        <v>137</v>
      </c>
      <c r="C64" s="68">
        <v>21</v>
      </c>
      <c r="D64" s="12">
        <v>21</v>
      </c>
      <c r="E64" s="149">
        <v>21</v>
      </c>
      <c r="F64" s="35">
        <f>(D64/D$14)</f>
        <v>1.1353806228373703E-3</v>
      </c>
      <c r="G64" s="35">
        <f>(D64/D$16)</f>
        <v>8.3732057416267946E-3</v>
      </c>
      <c r="H64" s="16">
        <v>2504000</v>
      </c>
      <c r="I64" s="136">
        <v>25</v>
      </c>
      <c r="J64" s="82">
        <v>21</v>
      </c>
      <c r="K64" s="143">
        <v>42</v>
      </c>
      <c r="L64" s="35">
        <f>(J64/J$14)</f>
        <v>1.6773162939297125E-3</v>
      </c>
      <c r="M64" s="35">
        <f>(J64/J$16)</f>
        <v>1.3027295285359801E-2</v>
      </c>
      <c r="N64" s="35">
        <f>(J64/D64)</f>
        <v>1</v>
      </c>
      <c r="O64" s="18">
        <v>2504000</v>
      </c>
      <c r="P64" s="154">
        <v>23</v>
      </c>
      <c r="Q64" s="48">
        <f>(O64/J64)</f>
        <v>119238.09523809524</v>
      </c>
      <c r="R64" s="96">
        <v>37</v>
      </c>
      <c r="S64" s="71">
        <v>0</v>
      </c>
      <c r="T64" s="71">
        <v>0</v>
      </c>
      <c r="U64" s="162"/>
      <c r="V64" s="35"/>
      <c r="W64" s="46"/>
      <c r="X64" s="35"/>
      <c r="Y64" s="98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1:37" x14ac:dyDescent="0.25">
      <c r="A65">
        <v>48</v>
      </c>
      <c r="B65" s="7" t="s">
        <v>54</v>
      </c>
      <c r="C65" s="68">
        <v>2</v>
      </c>
      <c r="D65" s="12">
        <v>2</v>
      </c>
      <c r="E65" s="149">
        <v>35</v>
      </c>
      <c r="F65" s="57">
        <f>(D65/D$14)</f>
        <v>1.0813148788927336E-4</v>
      </c>
      <c r="G65" s="35">
        <f>(D65/D$16)</f>
        <v>7.9744816586921851E-4</v>
      </c>
      <c r="H65" s="16">
        <v>250000</v>
      </c>
      <c r="I65" s="136">
        <v>38</v>
      </c>
      <c r="J65" s="82">
        <v>2</v>
      </c>
      <c r="K65" s="143">
        <v>58</v>
      </c>
      <c r="L65" s="57">
        <f>(J65/J$14)</f>
        <v>1.5974440894568691E-4</v>
      </c>
      <c r="M65" s="35">
        <f>(J65/J$16)</f>
        <v>1.2406947890818859E-3</v>
      </c>
      <c r="N65" s="35">
        <f>(J65/D65)</f>
        <v>1</v>
      </c>
      <c r="O65" s="18">
        <v>250000</v>
      </c>
      <c r="P65" s="154">
        <v>37</v>
      </c>
      <c r="Q65" s="48">
        <f>(O65/J65)</f>
        <v>125000</v>
      </c>
      <c r="R65" s="96">
        <v>34</v>
      </c>
      <c r="S65" s="71">
        <v>0</v>
      </c>
      <c r="T65" s="71">
        <v>0</v>
      </c>
      <c r="U65" s="154"/>
      <c r="V65" s="57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1:37" x14ac:dyDescent="0.25">
      <c r="A66">
        <v>49</v>
      </c>
      <c r="B66" s="7" t="s">
        <v>108</v>
      </c>
      <c r="C66" s="68">
        <v>27</v>
      </c>
      <c r="D66" s="12">
        <v>27</v>
      </c>
      <c r="E66" s="149">
        <v>18</v>
      </c>
      <c r="F66" s="35">
        <f>(D66/D$14)</f>
        <v>1.4597750865051903E-3</v>
      </c>
      <c r="G66" s="35">
        <f>(D66/D$16)</f>
        <v>1.076555023923445E-2</v>
      </c>
      <c r="H66" s="16">
        <v>3210953</v>
      </c>
      <c r="I66" s="136">
        <v>23</v>
      </c>
      <c r="J66" s="82">
        <v>27</v>
      </c>
      <c r="K66" s="143">
        <v>39</v>
      </c>
      <c r="L66" s="35">
        <f>(J66/J$14)</f>
        <v>2.1565495207667732E-3</v>
      </c>
      <c r="M66" s="35">
        <f>(J66/J$16)</f>
        <v>1.6749379652605458E-2</v>
      </c>
      <c r="N66" s="35">
        <f>(J66/D66)</f>
        <v>1</v>
      </c>
      <c r="O66" s="18">
        <v>3210953</v>
      </c>
      <c r="P66" s="154">
        <v>22</v>
      </c>
      <c r="Q66" s="48">
        <f>(O66/J66)</f>
        <v>118924.18518518518</v>
      </c>
      <c r="R66" s="96">
        <v>38</v>
      </c>
      <c r="S66" s="167">
        <v>0</v>
      </c>
      <c r="T66" s="94">
        <v>0</v>
      </c>
      <c r="U66" s="162"/>
      <c r="V66" s="35"/>
      <c r="W66" s="46"/>
      <c r="X66" s="35"/>
      <c r="Y66" s="47"/>
      <c r="Z66" s="16">
        <v>0</v>
      </c>
      <c r="AA66" s="76"/>
      <c r="AB66" s="267">
        <v>0</v>
      </c>
      <c r="AC66" s="12">
        <v>0</v>
      </c>
      <c r="AD66" s="16">
        <v>0</v>
      </c>
      <c r="AE66" s="12">
        <v>0</v>
      </c>
      <c r="AF66" s="12">
        <v>0</v>
      </c>
      <c r="AG66" s="16">
        <v>0</v>
      </c>
      <c r="AH66" s="12">
        <v>0</v>
      </c>
      <c r="AI66" s="12">
        <v>0</v>
      </c>
      <c r="AJ66" s="35"/>
      <c r="AK66" s="65">
        <v>0</v>
      </c>
    </row>
    <row r="67" spans="1:37" x14ac:dyDescent="0.25">
      <c r="A67">
        <v>50</v>
      </c>
      <c r="B67" s="7" t="s">
        <v>98</v>
      </c>
      <c r="C67" s="68">
        <v>0</v>
      </c>
      <c r="D67" s="12">
        <v>0</v>
      </c>
      <c r="E67" s="149"/>
      <c r="F67" s="35"/>
      <c r="G67" s="87"/>
      <c r="H67" s="16">
        <v>0</v>
      </c>
      <c r="I67" s="136"/>
      <c r="J67" s="82">
        <v>0</v>
      </c>
      <c r="K67" s="143"/>
      <c r="L67" s="35"/>
      <c r="M67" s="46"/>
      <c r="N67" s="35"/>
      <c r="O67" s="18">
        <v>0</v>
      </c>
      <c r="P67" s="154"/>
      <c r="Q67" s="48"/>
      <c r="R67" s="96"/>
      <c r="S67" s="71">
        <v>0</v>
      </c>
      <c r="T67" s="71">
        <v>0</v>
      </c>
      <c r="U67" s="154"/>
      <c r="V67" s="35"/>
      <c r="W67" s="46"/>
      <c r="X67" s="35"/>
      <c r="Y67" s="98"/>
      <c r="Z67" s="72">
        <v>0</v>
      </c>
      <c r="AA67" s="76"/>
      <c r="AB67" s="267">
        <v>0</v>
      </c>
      <c r="AC67" s="12">
        <v>0</v>
      </c>
      <c r="AD67" s="16">
        <v>0</v>
      </c>
      <c r="AE67" s="12">
        <v>0</v>
      </c>
      <c r="AF67" s="12">
        <v>0</v>
      </c>
      <c r="AG67" s="16">
        <v>0</v>
      </c>
      <c r="AH67" s="12">
        <v>0</v>
      </c>
      <c r="AI67" s="12">
        <v>0</v>
      </c>
      <c r="AJ67" s="35"/>
      <c r="AK67" s="65">
        <v>0</v>
      </c>
    </row>
    <row r="68" spans="1:37" x14ac:dyDescent="0.25">
      <c r="A68">
        <v>51</v>
      </c>
      <c r="B68" s="7" t="s">
        <v>100</v>
      </c>
      <c r="C68" s="68">
        <v>10</v>
      </c>
      <c r="D68" s="12">
        <v>10</v>
      </c>
      <c r="E68" s="149">
        <v>25</v>
      </c>
      <c r="F68" s="35">
        <f t="shared" ref="F68:F73" si="6">(D68/D$14)</f>
        <v>5.4065743944636683E-4</v>
      </c>
      <c r="G68" s="35">
        <f t="shared" ref="G68:G73" si="7">(D68/D$16)</f>
        <v>3.9872408293460922E-3</v>
      </c>
      <c r="H68" s="16">
        <v>1300000</v>
      </c>
      <c r="I68" s="136">
        <v>28</v>
      </c>
      <c r="J68" s="82">
        <v>10</v>
      </c>
      <c r="K68" s="143">
        <v>48</v>
      </c>
      <c r="L68" s="35">
        <f t="shared" ref="L68:L73" si="8">(J68/J$14)</f>
        <v>7.9872204472843447E-4</v>
      </c>
      <c r="M68" s="35">
        <f t="shared" ref="M68:M73" si="9">(J68/J$16)</f>
        <v>6.2034739454094297E-3</v>
      </c>
      <c r="N68" s="35">
        <f t="shared" ref="N68:N73" si="10">(J68/D68)</f>
        <v>1</v>
      </c>
      <c r="O68" s="18">
        <v>1300000</v>
      </c>
      <c r="P68" s="154">
        <v>28</v>
      </c>
      <c r="Q68" s="48">
        <f t="shared" ref="Q68:Q73" si="11">(O68/J68)</f>
        <v>130000</v>
      </c>
      <c r="R68" s="96">
        <v>33</v>
      </c>
      <c r="S68" s="167">
        <v>0</v>
      </c>
      <c r="T68" s="94">
        <v>0</v>
      </c>
      <c r="U68" s="162"/>
      <c r="V68" s="35"/>
      <c r="W68" s="46"/>
      <c r="X68" s="35"/>
      <c r="Y68" s="98"/>
      <c r="Z68" s="16">
        <v>0</v>
      </c>
      <c r="AA68" s="76"/>
      <c r="AB68" s="267">
        <v>0</v>
      </c>
      <c r="AC68" s="12">
        <v>0</v>
      </c>
      <c r="AD68" s="16">
        <v>0</v>
      </c>
      <c r="AE68" s="12">
        <v>0</v>
      </c>
      <c r="AF68" s="12">
        <v>0</v>
      </c>
      <c r="AG68" s="16">
        <v>0</v>
      </c>
      <c r="AH68" s="12">
        <v>0</v>
      </c>
      <c r="AI68" s="12">
        <v>0</v>
      </c>
      <c r="AJ68" s="35"/>
      <c r="AK68" s="65">
        <v>0</v>
      </c>
    </row>
    <row r="69" spans="1:37" x14ac:dyDescent="0.25">
      <c r="A69">
        <v>52</v>
      </c>
      <c r="B69" s="7" t="s">
        <v>55</v>
      </c>
      <c r="C69" s="68">
        <v>2</v>
      </c>
      <c r="D69" s="12">
        <v>2</v>
      </c>
      <c r="E69" s="149">
        <v>35</v>
      </c>
      <c r="F69" s="57">
        <f t="shared" si="6"/>
        <v>1.0813148788927336E-4</v>
      </c>
      <c r="G69" s="35">
        <f t="shared" si="7"/>
        <v>7.9744816586921851E-4</v>
      </c>
      <c r="H69" s="16">
        <v>360000</v>
      </c>
      <c r="I69" s="136">
        <v>37</v>
      </c>
      <c r="J69" s="82">
        <v>2</v>
      </c>
      <c r="K69" s="143">
        <v>58</v>
      </c>
      <c r="L69" s="57">
        <f t="shared" si="8"/>
        <v>1.5974440894568691E-4</v>
      </c>
      <c r="M69" s="35">
        <f t="shared" si="9"/>
        <v>1.2406947890818859E-3</v>
      </c>
      <c r="N69" s="35">
        <f t="shared" si="10"/>
        <v>1</v>
      </c>
      <c r="O69" s="18">
        <v>360000</v>
      </c>
      <c r="P69" s="154">
        <v>36</v>
      </c>
      <c r="Q69" s="48">
        <f t="shared" si="11"/>
        <v>180000</v>
      </c>
      <c r="R69" s="96">
        <v>24</v>
      </c>
      <c r="S69" s="71">
        <v>0</v>
      </c>
      <c r="T69" s="71">
        <v>0</v>
      </c>
      <c r="U69" s="162"/>
      <c r="V69" s="57"/>
      <c r="W69" s="46"/>
      <c r="X69" s="35"/>
      <c r="Y69" s="47"/>
      <c r="Z69" s="72">
        <v>0</v>
      </c>
      <c r="AA69" s="76"/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0</v>
      </c>
      <c r="AI69" s="12">
        <v>0</v>
      </c>
      <c r="AJ69" s="35"/>
      <c r="AK69" s="65">
        <v>0</v>
      </c>
    </row>
    <row r="70" spans="1:37" x14ac:dyDescent="0.25">
      <c r="A70">
        <v>53</v>
      </c>
      <c r="B70" s="7" t="s">
        <v>60</v>
      </c>
      <c r="C70" s="68">
        <v>2</v>
      </c>
      <c r="D70" s="12">
        <v>2</v>
      </c>
      <c r="E70" s="149">
        <v>35</v>
      </c>
      <c r="F70" s="57">
        <f t="shared" si="6"/>
        <v>1.0813148788927336E-4</v>
      </c>
      <c r="G70" s="35">
        <f t="shared" si="7"/>
        <v>7.9744816586921851E-4</v>
      </c>
      <c r="H70" s="16">
        <v>456452</v>
      </c>
      <c r="I70" s="136">
        <v>35</v>
      </c>
      <c r="J70" s="82">
        <v>2</v>
      </c>
      <c r="K70" s="143">
        <v>58</v>
      </c>
      <c r="L70" s="57">
        <f t="shared" si="8"/>
        <v>1.5974440894568691E-4</v>
      </c>
      <c r="M70" s="35">
        <f t="shared" si="9"/>
        <v>1.2406947890818859E-3</v>
      </c>
      <c r="N70" s="35">
        <f t="shared" si="10"/>
        <v>1</v>
      </c>
      <c r="O70" s="18">
        <v>456452</v>
      </c>
      <c r="P70" s="154">
        <v>34</v>
      </c>
      <c r="Q70" s="48">
        <f t="shared" si="11"/>
        <v>228226</v>
      </c>
      <c r="R70" s="96">
        <v>12</v>
      </c>
      <c r="S70" s="71">
        <v>0</v>
      </c>
      <c r="T70" s="71">
        <v>0</v>
      </c>
      <c r="U70" s="162"/>
      <c r="V70" s="35"/>
      <c r="W70" s="46"/>
      <c r="X70" s="35"/>
      <c r="Y70" s="98"/>
      <c r="Z70" s="72">
        <v>0</v>
      </c>
      <c r="AA70" s="76"/>
      <c r="AB70" s="267">
        <v>0</v>
      </c>
      <c r="AC70" s="12">
        <v>0</v>
      </c>
      <c r="AD70" s="16">
        <v>0</v>
      </c>
      <c r="AE70" s="12">
        <v>0</v>
      </c>
      <c r="AF70" s="12">
        <v>0</v>
      </c>
      <c r="AG70" s="16">
        <v>0</v>
      </c>
      <c r="AH70" s="12">
        <v>0</v>
      </c>
      <c r="AI70" s="12">
        <v>0</v>
      </c>
      <c r="AJ70" s="35"/>
      <c r="AK70" s="65">
        <v>0</v>
      </c>
    </row>
    <row r="71" spans="1:37" x14ac:dyDescent="0.25">
      <c r="A71">
        <v>54</v>
      </c>
      <c r="B71" s="7" t="s">
        <v>86</v>
      </c>
      <c r="C71" s="68">
        <v>3</v>
      </c>
      <c r="D71" s="12">
        <v>3</v>
      </c>
      <c r="E71" s="149">
        <v>33</v>
      </c>
      <c r="F71" s="57">
        <f t="shared" si="6"/>
        <v>1.6219723183391003E-4</v>
      </c>
      <c r="G71" s="35">
        <f t="shared" si="7"/>
        <v>1.1961722488038277E-3</v>
      </c>
      <c r="H71" s="16">
        <v>959400</v>
      </c>
      <c r="I71" s="136">
        <v>32</v>
      </c>
      <c r="J71" s="82">
        <v>3</v>
      </c>
      <c r="K71" s="143">
        <v>56</v>
      </c>
      <c r="L71" s="57">
        <f t="shared" si="8"/>
        <v>2.3961661341853036E-4</v>
      </c>
      <c r="M71" s="35">
        <f t="shared" si="9"/>
        <v>1.8610421836228288E-3</v>
      </c>
      <c r="N71" s="35">
        <f t="shared" si="10"/>
        <v>1</v>
      </c>
      <c r="O71" s="18">
        <v>959400</v>
      </c>
      <c r="P71" s="154">
        <v>31</v>
      </c>
      <c r="Q71" s="48">
        <f t="shared" si="11"/>
        <v>319800</v>
      </c>
      <c r="R71" s="96">
        <v>9</v>
      </c>
      <c r="S71" s="71">
        <v>0</v>
      </c>
      <c r="T71" s="71">
        <v>0</v>
      </c>
      <c r="U71" s="162"/>
      <c r="V71" s="57"/>
      <c r="W71" s="46"/>
      <c r="X71" s="35"/>
      <c r="Y71" s="98"/>
      <c r="Z71" s="72">
        <v>0</v>
      </c>
      <c r="AA71" s="76"/>
      <c r="AB71" s="267">
        <v>0</v>
      </c>
      <c r="AC71" s="12">
        <v>0</v>
      </c>
      <c r="AD71" s="16">
        <v>0</v>
      </c>
      <c r="AE71" s="12">
        <v>0</v>
      </c>
      <c r="AF71" s="12">
        <v>0</v>
      </c>
      <c r="AG71" s="16">
        <v>0</v>
      </c>
      <c r="AH71" s="12">
        <v>0</v>
      </c>
      <c r="AI71" s="12">
        <v>0</v>
      </c>
      <c r="AJ71" s="35"/>
      <c r="AK71" s="65">
        <v>0</v>
      </c>
    </row>
    <row r="72" spans="1:37" x14ac:dyDescent="0.25">
      <c r="A72">
        <v>55</v>
      </c>
      <c r="B72" s="7" t="s">
        <v>90</v>
      </c>
      <c r="C72" s="68">
        <v>86</v>
      </c>
      <c r="D72" s="12">
        <v>86</v>
      </c>
      <c r="E72" s="149">
        <v>7</v>
      </c>
      <c r="F72" s="35">
        <f t="shared" si="6"/>
        <v>4.6496539792387544E-3</v>
      </c>
      <c r="G72" s="35">
        <f t="shared" si="7"/>
        <v>3.4290271132376399E-2</v>
      </c>
      <c r="H72" s="16">
        <v>15220239</v>
      </c>
      <c r="I72" s="136">
        <v>8</v>
      </c>
      <c r="J72" s="82">
        <v>86</v>
      </c>
      <c r="K72" s="143">
        <v>21</v>
      </c>
      <c r="L72" s="35">
        <f t="shared" si="8"/>
        <v>6.869009584664537E-3</v>
      </c>
      <c r="M72" s="35">
        <f t="shared" si="9"/>
        <v>5.3349875930521089E-2</v>
      </c>
      <c r="N72" s="35">
        <f t="shared" si="10"/>
        <v>1</v>
      </c>
      <c r="O72" s="18">
        <v>15220239</v>
      </c>
      <c r="P72" s="154">
        <v>7</v>
      </c>
      <c r="Q72" s="48">
        <f t="shared" si="11"/>
        <v>176979.52325581395</v>
      </c>
      <c r="R72" s="96">
        <v>26</v>
      </c>
      <c r="S72" s="71">
        <v>0</v>
      </c>
      <c r="T72" s="71">
        <v>0</v>
      </c>
      <c r="U72" s="154"/>
      <c r="V72" s="35"/>
      <c r="W72" s="35"/>
      <c r="X72" s="35"/>
      <c r="Y72" s="98"/>
      <c r="Z72" s="72">
        <v>0</v>
      </c>
      <c r="AA72" s="76"/>
      <c r="AB72" s="267">
        <v>0</v>
      </c>
      <c r="AC72" s="12">
        <v>0</v>
      </c>
      <c r="AD72" s="16">
        <v>0</v>
      </c>
      <c r="AE72" s="12">
        <v>0</v>
      </c>
      <c r="AF72" s="12">
        <v>0</v>
      </c>
      <c r="AG72" s="16">
        <v>0</v>
      </c>
      <c r="AH72" s="12">
        <v>0</v>
      </c>
      <c r="AI72" s="12">
        <v>0</v>
      </c>
      <c r="AJ72" s="35"/>
      <c r="AK72" s="65">
        <v>0</v>
      </c>
    </row>
    <row r="73" spans="1:37" x14ac:dyDescent="0.25">
      <c r="A73">
        <v>56</v>
      </c>
      <c r="B73" s="7" t="s">
        <v>130</v>
      </c>
      <c r="C73" s="68">
        <v>27</v>
      </c>
      <c r="D73" s="12">
        <v>27</v>
      </c>
      <c r="E73" s="149">
        <v>18</v>
      </c>
      <c r="F73" s="35">
        <f t="shared" si="6"/>
        <v>1.4597750865051903E-3</v>
      </c>
      <c r="G73" s="35">
        <f t="shared" si="7"/>
        <v>1.076555023923445E-2</v>
      </c>
      <c r="H73" s="16">
        <v>3986196</v>
      </c>
      <c r="I73" s="136">
        <v>19</v>
      </c>
      <c r="J73" s="82">
        <v>27</v>
      </c>
      <c r="K73" s="143">
        <v>39</v>
      </c>
      <c r="L73" s="35">
        <f t="shared" si="8"/>
        <v>2.1565495207667732E-3</v>
      </c>
      <c r="M73" s="35">
        <f t="shared" si="9"/>
        <v>1.6749379652605458E-2</v>
      </c>
      <c r="N73" s="35">
        <f t="shared" si="10"/>
        <v>1</v>
      </c>
      <c r="O73" s="18">
        <v>3986196</v>
      </c>
      <c r="P73" s="154">
        <v>16</v>
      </c>
      <c r="Q73" s="48">
        <f t="shared" si="11"/>
        <v>147636.88888888888</v>
      </c>
      <c r="R73" s="96">
        <v>30</v>
      </c>
      <c r="S73" s="71">
        <v>0</v>
      </c>
      <c r="T73" s="71">
        <v>0</v>
      </c>
      <c r="U73" s="162"/>
      <c r="V73" s="35"/>
      <c r="W73" s="46"/>
      <c r="X73" s="35"/>
      <c r="Y73" s="98"/>
      <c r="Z73" s="72">
        <v>0</v>
      </c>
      <c r="AA73" s="76"/>
      <c r="AB73" s="267">
        <v>0</v>
      </c>
      <c r="AC73" s="12">
        <v>0</v>
      </c>
      <c r="AD73" s="16">
        <v>0</v>
      </c>
      <c r="AE73" s="12">
        <v>0</v>
      </c>
      <c r="AF73" s="12">
        <v>0</v>
      </c>
      <c r="AG73" s="16">
        <v>0</v>
      </c>
      <c r="AH73" s="12">
        <v>0</v>
      </c>
      <c r="AI73" s="12">
        <v>0</v>
      </c>
      <c r="AJ73" s="35"/>
      <c r="AK73" s="65">
        <v>0</v>
      </c>
    </row>
    <row r="74" spans="1:37" x14ac:dyDescent="0.25">
      <c r="A74">
        <v>57</v>
      </c>
      <c r="B74" s="7" t="s">
        <v>69</v>
      </c>
      <c r="C74" s="68">
        <v>0</v>
      </c>
      <c r="D74" s="12">
        <v>0</v>
      </c>
      <c r="E74" s="149"/>
      <c r="F74" s="35"/>
      <c r="G74" s="87"/>
      <c r="H74" s="16">
        <v>0</v>
      </c>
      <c r="I74" s="136"/>
      <c r="J74" s="82">
        <v>0</v>
      </c>
      <c r="K74" s="143"/>
      <c r="L74" s="35"/>
      <c r="M74" s="46"/>
      <c r="N74" s="35"/>
      <c r="O74" s="18">
        <v>0</v>
      </c>
      <c r="P74" s="154"/>
      <c r="Q74" s="48"/>
      <c r="R74" s="96"/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1:37" x14ac:dyDescent="0.25">
      <c r="A75">
        <v>58</v>
      </c>
      <c r="B75" s="7" t="s">
        <v>123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57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54"/>
      <c r="V75" s="57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1:37" x14ac:dyDescent="0.25">
      <c r="A76">
        <v>59</v>
      </c>
      <c r="B76" s="7" t="s">
        <v>131</v>
      </c>
      <c r="C76" s="68">
        <v>2</v>
      </c>
      <c r="D76" s="12">
        <v>2</v>
      </c>
      <c r="E76" s="149">
        <v>35</v>
      </c>
      <c r="F76" s="57">
        <f>(D76/D$14)</f>
        <v>1.0813148788927336E-4</v>
      </c>
      <c r="G76" s="35">
        <f>(D76/D$16)</f>
        <v>7.9744816586921851E-4</v>
      </c>
      <c r="H76" s="16">
        <v>187500</v>
      </c>
      <c r="I76" s="136">
        <v>43</v>
      </c>
      <c r="J76" s="82">
        <v>2</v>
      </c>
      <c r="K76" s="143">
        <v>58</v>
      </c>
      <c r="L76" s="57">
        <f>(J76/J$14)</f>
        <v>1.5974440894568691E-4</v>
      </c>
      <c r="M76" s="35">
        <f>(J76/J$16)</f>
        <v>1.2406947890818859E-3</v>
      </c>
      <c r="N76" s="35">
        <f>(J76/D76)</f>
        <v>1</v>
      </c>
      <c r="O76" s="18">
        <v>187500</v>
      </c>
      <c r="P76" s="154">
        <v>42</v>
      </c>
      <c r="Q76" s="48">
        <f>(O76/J76)</f>
        <v>93750</v>
      </c>
      <c r="R76" s="96">
        <v>43</v>
      </c>
      <c r="S76" s="167">
        <v>0</v>
      </c>
      <c r="T76" s="94">
        <v>0</v>
      </c>
      <c r="U76" s="154"/>
      <c r="V76" s="57"/>
      <c r="W76" s="46"/>
      <c r="X76" s="35"/>
      <c r="Y76" s="98"/>
      <c r="Z76" s="16">
        <v>0</v>
      </c>
      <c r="AA76" s="76"/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0</v>
      </c>
      <c r="AI76" s="12">
        <v>0</v>
      </c>
      <c r="AJ76" s="35"/>
      <c r="AK76" s="65">
        <v>0</v>
      </c>
    </row>
    <row r="77" spans="1:37" x14ac:dyDescent="0.25">
      <c r="A77">
        <v>60</v>
      </c>
      <c r="B77" s="7" t="s">
        <v>124</v>
      </c>
      <c r="C77" s="68">
        <v>18</v>
      </c>
      <c r="D77" s="12">
        <v>18</v>
      </c>
      <c r="E77" s="149">
        <v>23</v>
      </c>
      <c r="F77" s="35">
        <f>(D77/D$14)</f>
        <v>9.7318339100346016E-4</v>
      </c>
      <c r="G77" s="35">
        <f>(D77/D$16)</f>
        <v>7.1770334928229667E-3</v>
      </c>
      <c r="H77" s="16">
        <v>3600000</v>
      </c>
      <c r="I77" s="136">
        <v>20</v>
      </c>
      <c r="J77" s="82">
        <v>18</v>
      </c>
      <c r="K77" s="143">
        <v>44</v>
      </c>
      <c r="L77" s="35">
        <f>(J77/J$14)</f>
        <v>1.4376996805111821E-3</v>
      </c>
      <c r="M77" s="35">
        <f>(J77/J$16)</f>
        <v>1.1166253101736972E-2</v>
      </c>
      <c r="N77" s="35">
        <f>(J77/D77)</f>
        <v>1</v>
      </c>
      <c r="O77" s="18">
        <v>3600000</v>
      </c>
      <c r="P77" s="154">
        <v>19</v>
      </c>
      <c r="Q77" s="48">
        <f>(O77/J77)</f>
        <v>200000</v>
      </c>
      <c r="R77" s="96">
        <v>18</v>
      </c>
      <c r="S77" s="71">
        <v>0</v>
      </c>
      <c r="T77" s="71">
        <v>0</v>
      </c>
      <c r="U77" s="162"/>
      <c r="V77" s="35"/>
      <c r="W77" s="46"/>
      <c r="X77" s="35"/>
      <c r="Y77" s="98"/>
      <c r="Z77" s="72">
        <v>0</v>
      </c>
      <c r="AA77" s="76"/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0</v>
      </c>
      <c r="AI77" s="12">
        <v>0</v>
      </c>
      <c r="AJ77" s="35"/>
      <c r="AK77" s="65">
        <v>0</v>
      </c>
    </row>
    <row r="78" spans="1:37" x14ac:dyDescent="0.25">
      <c r="A78">
        <v>61</v>
      </c>
      <c r="B78" s="7" t="s">
        <v>138</v>
      </c>
      <c r="C78" s="68">
        <v>55</v>
      </c>
      <c r="D78" s="12">
        <v>56</v>
      </c>
      <c r="E78" s="149">
        <v>13</v>
      </c>
      <c r="F78" s="35">
        <f>(D78/D$14)</f>
        <v>3.027681660899654E-3</v>
      </c>
      <c r="G78" s="35">
        <f>(D78/D$16)</f>
        <v>2.2328548644338118E-2</v>
      </c>
      <c r="H78" s="16">
        <v>6780000</v>
      </c>
      <c r="I78" s="136">
        <v>16</v>
      </c>
      <c r="J78" s="82">
        <v>54</v>
      </c>
      <c r="K78" s="143">
        <v>31</v>
      </c>
      <c r="L78" s="35">
        <f>(J78/J$14)</f>
        <v>4.3130990415335465E-3</v>
      </c>
      <c r="M78" s="35">
        <f>(J78/J$16)</f>
        <v>3.3498759305210915E-2</v>
      </c>
      <c r="N78" s="35">
        <f>(J78/D78)</f>
        <v>0.9642857142857143</v>
      </c>
      <c r="O78" s="18">
        <v>6640000</v>
      </c>
      <c r="P78" s="154">
        <v>12</v>
      </c>
      <c r="Q78" s="48">
        <f>(O78/J78)</f>
        <v>122962.96296296296</v>
      </c>
      <c r="R78" s="96">
        <v>36</v>
      </c>
      <c r="S78" s="167">
        <v>1</v>
      </c>
      <c r="T78" s="94">
        <v>2</v>
      </c>
      <c r="U78" s="162">
        <v>11</v>
      </c>
      <c r="V78" s="57">
        <f>(T78/T$14)</f>
        <v>3.3467202141900936E-4</v>
      </c>
      <c r="W78" s="35">
        <f>(T78/T$16)</f>
        <v>2.232142857142857E-3</v>
      </c>
      <c r="X78" s="35">
        <f>(T78/D78)</f>
        <v>3.5714285714285712E-2</v>
      </c>
      <c r="Y78" s="98">
        <v>11</v>
      </c>
      <c r="Z78" s="16">
        <v>140000</v>
      </c>
      <c r="AA78" s="99">
        <v>11</v>
      </c>
      <c r="AB78" s="267">
        <v>1</v>
      </c>
      <c r="AC78" s="12">
        <v>2</v>
      </c>
      <c r="AD78" s="16">
        <v>140000</v>
      </c>
      <c r="AE78" s="12">
        <v>0</v>
      </c>
      <c r="AF78" s="12">
        <v>0</v>
      </c>
      <c r="AG78" s="16">
        <v>0</v>
      </c>
      <c r="AH78" s="12">
        <v>0</v>
      </c>
      <c r="AI78" s="12">
        <v>0</v>
      </c>
      <c r="AJ78" s="35"/>
      <c r="AK78" s="65">
        <v>0</v>
      </c>
    </row>
    <row r="79" spans="1:37" x14ac:dyDescent="0.25">
      <c r="A79">
        <v>62</v>
      </c>
      <c r="B79" s="7" t="s">
        <v>113</v>
      </c>
      <c r="C79" s="68">
        <v>6</v>
      </c>
      <c r="D79" s="12">
        <v>6</v>
      </c>
      <c r="E79" s="149">
        <v>29</v>
      </c>
      <c r="F79" s="57">
        <f>(D79/D$14)</f>
        <v>3.2439446366782005E-4</v>
      </c>
      <c r="G79" s="35">
        <f>(D79/D$16)</f>
        <v>2.3923444976076554E-3</v>
      </c>
      <c r="H79" s="16">
        <v>1331000</v>
      </c>
      <c r="I79" s="136">
        <v>27</v>
      </c>
      <c r="J79" s="82">
        <v>6</v>
      </c>
      <c r="K79" s="143">
        <v>51</v>
      </c>
      <c r="L79" s="57">
        <f>(J79/J$14)</f>
        <v>4.7923322683706072E-4</v>
      </c>
      <c r="M79" s="35">
        <f>(J79/J$16)</f>
        <v>3.7220843672456576E-3</v>
      </c>
      <c r="N79" s="35">
        <f>(J79/D79)</f>
        <v>1</v>
      </c>
      <c r="O79" s="18">
        <v>1331000</v>
      </c>
      <c r="P79" s="154">
        <v>27</v>
      </c>
      <c r="Q79" s="48">
        <f>(O79/J79)</f>
        <v>221833.33333333334</v>
      </c>
      <c r="R79" s="96">
        <v>14</v>
      </c>
      <c r="S79" s="71">
        <v>0</v>
      </c>
      <c r="T79" s="71">
        <v>0</v>
      </c>
      <c r="U79" s="162"/>
      <c r="V79" s="57"/>
      <c r="W79" s="46"/>
      <c r="X79" s="35"/>
      <c r="Y79" s="98"/>
      <c r="Z79" s="72">
        <v>0</v>
      </c>
      <c r="AA79" s="76"/>
      <c r="AB79" s="267">
        <v>0</v>
      </c>
      <c r="AC79" s="12">
        <v>0</v>
      </c>
      <c r="AD79" s="16">
        <v>0</v>
      </c>
      <c r="AE79" s="12">
        <v>0</v>
      </c>
      <c r="AF79" s="12">
        <v>0</v>
      </c>
      <c r="AG79" s="16">
        <v>0</v>
      </c>
      <c r="AH79" s="12">
        <v>0</v>
      </c>
      <c r="AI79" s="12">
        <v>0</v>
      </c>
      <c r="AJ79" s="35"/>
      <c r="AK79" s="65">
        <v>0</v>
      </c>
    </row>
    <row r="80" spans="1:37" x14ac:dyDescent="0.25">
      <c r="A80">
        <v>63</v>
      </c>
      <c r="B80" s="7" t="s">
        <v>101</v>
      </c>
      <c r="C80" s="68">
        <v>3</v>
      </c>
      <c r="D80" s="12">
        <v>3</v>
      </c>
      <c r="E80" s="149">
        <v>33</v>
      </c>
      <c r="F80" s="57">
        <f>(D80/D$14)</f>
        <v>1.6219723183391003E-4</v>
      </c>
      <c r="G80" s="35">
        <f>(D80/D$16)</f>
        <v>1.1961722488038277E-3</v>
      </c>
      <c r="H80" s="16">
        <v>533129</v>
      </c>
      <c r="I80" s="136">
        <v>34</v>
      </c>
      <c r="J80" s="82">
        <v>3</v>
      </c>
      <c r="K80" s="143">
        <v>56</v>
      </c>
      <c r="L80" s="57">
        <f>(J80/J$14)</f>
        <v>2.3961661341853036E-4</v>
      </c>
      <c r="M80" s="35">
        <f>(J80/J$16)</f>
        <v>1.8610421836228288E-3</v>
      </c>
      <c r="N80" s="35">
        <f>(J80/D80)</f>
        <v>1</v>
      </c>
      <c r="O80" s="18">
        <v>533129</v>
      </c>
      <c r="P80" s="154">
        <v>33</v>
      </c>
      <c r="Q80" s="48">
        <f>(O80/J80)</f>
        <v>177709.66666666666</v>
      </c>
      <c r="R80" s="96">
        <v>25</v>
      </c>
      <c r="S80" s="71">
        <v>0</v>
      </c>
      <c r="T80" s="71">
        <v>0</v>
      </c>
      <c r="U80" s="162"/>
      <c r="V80" s="57"/>
      <c r="W80" s="46"/>
      <c r="X80" s="35"/>
      <c r="Y80" s="47"/>
      <c r="Z80" s="72">
        <v>0</v>
      </c>
      <c r="AA80" s="76"/>
      <c r="AB80" s="267">
        <v>0</v>
      </c>
      <c r="AC80" s="12">
        <v>0</v>
      </c>
      <c r="AD80" s="16">
        <v>0</v>
      </c>
      <c r="AE80" s="12">
        <v>0</v>
      </c>
      <c r="AF80" s="12">
        <v>0</v>
      </c>
      <c r="AG80" s="16">
        <v>0</v>
      </c>
      <c r="AH80" s="12">
        <v>0</v>
      </c>
      <c r="AI80" s="12">
        <v>0</v>
      </c>
      <c r="AJ80" s="35"/>
      <c r="AK80" s="65">
        <v>0</v>
      </c>
    </row>
    <row r="81" spans="1:37" x14ac:dyDescent="0.25">
      <c r="A81">
        <v>64</v>
      </c>
      <c r="B81" s="7" t="s">
        <v>102</v>
      </c>
      <c r="C81" s="68">
        <v>0</v>
      </c>
      <c r="D81" s="12">
        <v>0</v>
      </c>
      <c r="E81" s="150"/>
      <c r="F81" s="57"/>
      <c r="G81" s="87"/>
      <c r="H81" s="16">
        <v>0</v>
      </c>
      <c r="I81" s="136"/>
      <c r="J81" s="82">
        <v>0</v>
      </c>
      <c r="K81" s="143"/>
      <c r="L81" s="57"/>
      <c r="M81" s="46"/>
      <c r="N81" s="35"/>
      <c r="O81" s="18">
        <v>0</v>
      </c>
      <c r="P81" s="154"/>
      <c r="Q81" s="48"/>
      <c r="R81" s="96"/>
      <c r="S81" s="71">
        <v>0</v>
      </c>
      <c r="T81" s="71">
        <v>0</v>
      </c>
      <c r="U81" s="162"/>
      <c r="V81" s="57"/>
      <c r="W81" s="46"/>
      <c r="X81" s="35"/>
      <c r="Y81" s="98"/>
      <c r="Z81" s="72">
        <v>0</v>
      </c>
      <c r="AA81" s="76"/>
      <c r="AB81" s="267">
        <v>0</v>
      </c>
      <c r="AC81" s="12">
        <v>0</v>
      </c>
      <c r="AD81" s="16">
        <v>0</v>
      </c>
      <c r="AE81" s="12">
        <v>0</v>
      </c>
      <c r="AF81" s="12">
        <v>0</v>
      </c>
      <c r="AG81" s="16">
        <v>0</v>
      </c>
      <c r="AH81" s="12">
        <v>0</v>
      </c>
      <c r="AI81" s="12">
        <v>0</v>
      </c>
      <c r="AJ81" s="35"/>
      <c r="AK81" s="65">
        <v>0</v>
      </c>
    </row>
    <row r="82" spans="1:37" x14ac:dyDescent="0.25">
      <c r="A82">
        <v>65</v>
      </c>
      <c r="B82" s="7" t="s">
        <v>115</v>
      </c>
      <c r="C82" s="68">
        <v>1</v>
      </c>
      <c r="D82" s="12">
        <v>6</v>
      </c>
      <c r="E82" s="149">
        <v>29</v>
      </c>
      <c r="F82" s="57">
        <f>(D82/D$14)</f>
        <v>3.2439446366782005E-4</v>
      </c>
      <c r="G82" s="35">
        <f>(D82/D$16)</f>
        <v>2.3923444976076554E-3</v>
      </c>
      <c r="H82" s="16">
        <v>1022244</v>
      </c>
      <c r="I82" s="136">
        <v>31</v>
      </c>
      <c r="J82" s="82">
        <v>0</v>
      </c>
      <c r="K82" s="143"/>
      <c r="L82" s="57"/>
      <c r="M82" s="46"/>
      <c r="N82" s="35"/>
      <c r="O82" s="18">
        <v>0</v>
      </c>
      <c r="P82" s="154"/>
      <c r="Q82" s="48"/>
      <c r="R82" s="96"/>
      <c r="S82" s="71">
        <v>1</v>
      </c>
      <c r="T82" s="71">
        <v>6</v>
      </c>
      <c r="U82" s="162">
        <v>8</v>
      </c>
      <c r="V82" s="35">
        <f>(T82/T$14)</f>
        <v>1.004016064257028E-3</v>
      </c>
      <c r="W82" s="35">
        <f>(T82/T$16)</f>
        <v>6.6964285714285711E-3</v>
      </c>
      <c r="X82" s="35">
        <f>(T82/D82)</f>
        <v>1</v>
      </c>
      <c r="Y82" s="98">
        <v>1</v>
      </c>
      <c r="Z82" s="72">
        <v>1022244</v>
      </c>
      <c r="AA82" s="99">
        <v>9</v>
      </c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1</v>
      </c>
      <c r="AI82" s="12">
        <v>6</v>
      </c>
      <c r="AJ82" s="35">
        <f>(AI82/T82)</f>
        <v>1</v>
      </c>
      <c r="AK82" s="65">
        <v>1022244</v>
      </c>
    </row>
    <row r="83" spans="1:37" x14ac:dyDescent="0.25">
      <c r="A83">
        <v>66</v>
      </c>
      <c r="B83" s="7" t="s">
        <v>38</v>
      </c>
      <c r="C83" s="68">
        <v>0</v>
      </c>
      <c r="D83" s="12">
        <v>0</v>
      </c>
      <c r="E83" s="149"/>
      <c r="F83" s="57"/>
      <c r="G83" s="87"/>
      <c r="H83" s="16">
        <v>0</v>
      </c>
      <c r="I83" s="136"/>
      <c r="J83" s="82">
        <v>0</v>
      </c>
      <c r="K83" s="143"/>
      <c r="L83" s="35"/>
      <c r="M83" s="46"/>
      <c r="N83" s="35"/>
      <c r="O83" s="18">
        <v>0</v>
      </c>
      <c r="P83" s="154"/>
      <c r="Q83" s="50"/>
      <c r="R83" s="96"/>
      <c r="S83" s="71">
        <v>0</v>
      </c>
      <c r="T83" s="71">
        <v>0</v>
      </c>
      <c r="U83" s="162"/>
      <c r="V83" s="35"/>
      <c r="W83" s="46"/>
      <c r="X83" s="35"/>
      <c r="Y83" s="98"/>
      <c r="Z83" s="72">
        <v>0</v>
      </c>
      <c r="AA83" s="158"/>
      <c r="AB83" s="267">
        <v>0</v>
      </c>
      <c r="AC83" s="12">
        <v>0</v>
      </c>
      <c r="AD83" s="16">
        <v>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1:37" x14ac:dyDescent="0.25">
      <c r="A84">
        <v>67</v>
      </c>
      <c r="B84" s="7" t="s">
        <v>133</v>
      </c>
      <c r="C84" s="68">
        <v>7</v>
      </c>
      <c r="D84" s="12">
        <v>7</v>
      </c>
      <c r="E84" s="149">
        <v>28</v>
      </c>
      <c r="F84" s="57">
        <f>(D84/D$14)</f>
        <v>3.7846020761245675E-4</v>
      </c>
      <c r="G84" s="35">
        <f>(D84/D$16)</f>
        <v>2.7910685805422647E-3</v>
      </c>
      <c r="H84" s="16">
        <v>922660</v>
      </c>
      <c r="I84" s="136">
        <v>33</v>
      </c>
      <c r="J84" s="82">
        <v>7</v>
      </c>
      <c r="K84" s="143">
        <v>50</v>
      </c>
      <c r="L84" s="35">
        <f>(J84/J$14)</f>
        <v>5.591054313099042E-4</v>
      </c>
      <c r="M84" s="35">
        <f>(J84/J$16)</f>
        <v>4.3424317617866007E-3</v>
      </c>
      <c r="N84" s="35">
        <f>(J84/D84)</f>
        <v>1</v>
      </c>
      <c r="O84" s="18">
        <v>922660</v>
      </c>
      <c r="P84" s="154">
        <v>32</v>
      </c>
      <c r="Q84" s="48">
        <f>(O84/J84)</f>
        <v>131808.57142857142</v>
      </c>
      <c r="R84" s="96">
        <v>32</v>
      </c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1:37" x14ac:dyDescent="0.25">
      <c r="A85">
        <v>68</v>
      </c>
      <c r="B85" s="7" t="s">
        <v>126</v>
      </c>
      <c r="C85" s="68">
        <v>0</v>
      </c>
      <c r="D85" s="12">
        <v>0</v>
      </c>
      <c r="E85" s="149"/>
      <c r="F85" s="35"/>
      <c r="G85" s="87"/>
      <c r="H85" s="16">
        <v>0</v>
      </c>
      <c r="I85" s="136"/>
      <c r="J85" s="82">
        <v>0</v>
      </c>
      <c r="K85" s="143"/>
      <c r="L85" s="35"/>
      <c r="M85" s="46"/>
      <c r="N85" s="35"/>
      <c r="O85" s="18">
        <v>0</v>
      </c>
      <c r="P85" s="154"/>
      <c r="Q85" s="48"/>
      <c r="R85" s="96"/>
      <c r="S85" s="167">
        <v>0</v>
      </c>
      <c r="T85" s="94">
        <v>0</v>
      </c>
      <c r="U85" s="162"/>
      <c r="V85" s="35"/>
      <c r="W85" s="46"/>
      <c r="X85" s="35"/>
      <c r="Y85" s="98"/>
      <c r="Z85" s="16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1:37" ht="15.75" thickBot="1" x14ac:dyDescent="0.3">
      <c r="B86" s="123"/>
      <c r="C86" s="124"/>
      <c r="D86" s="125"/>
      <c r="E86" s="151"/>
      <c r="F86" s="66"/>
      <c r="G86" s="66"/>
      <c r="H86" s="67"/>
      <c r="I86" s="137"/>
      <c r="J86" s="126"/>
      <c r="K86" s="145"/>
      <c r="L86" s="66"/>
      <c r="M86" s="66"/>
      <c r="N86" s="66"/>
      <c r="O86" s="67"/>
      <c r="P86" s="155"/>
      <c r="Q86" s="127"/>
      <c r="R86" s="159"/>
      <c r="S86" s="73"/>
      <c r="T86" s="14"/>
      <c r="U86" s="163"/>
      <c r="V86" s="14"/>
      <c r="W86" s="14"/>
      <c r="X86" s="66"/>
      <c r="Y86" s="74"/>
      <c r="Z86" s="67"/>
      <c r="AA86" s="265"/>
      <c r="AB86" s="268"/>
      <c r="AC86" s="14"/>
      <c r="AD86" s="67"/>
      <c r="AE86" s="14"/>
      <c r="AF86" s="14"/>
      <c r="AG86" s="67"/>
      <c r="AH86" s="14"/>
      <c r="AI86" s="14"/>
      <c r="AJ86" s="66"/>
      <c r="AK86" s="129"/>
    </row>
    <row r="87" spans="1:37" ht="15.75" thickTop="1" x14ac:dyDescent="0.25">
      <c r="B87" s="5"/>
      <c r="C87" s="130"/>
      <c r="D87" s="130"/>
      <c r="E87" s="80"/>
      <c r="F87" s="24"/>
      <c r="G87" s="24"/>
      <c r="H87" s="28"/>
      <c r="I87" s="79"/>
      <c r="J87" s="82"/>
      <c r="K87" s="146"/>
      <c r="L87" s="24"/>
      <c r="M87" s="24"/>
      <c r="N87" s="24"/>
      <c r="O87" s="19"/>
      <c r="P87" s="79"/>
      <c r="Q87" s="30"/>
      <c r="R87" s="76"/>
      <c r="S87" s="26"/>
      <c r="T87" s="22"/>
      <c r="U87" s="164"/>
      <c r="V87" s="22"/>
      <c r="W87" s="22"/>
      <c r="X87" s="24"/>
      <c r="Y87" s="31"/>
      <c r="Z87" s="19"/>
      <c r="AA87" s="26"/>
      <c r="AB87" s="3"/>
      <c r="AC87" s="22"/>
      <c r="AD87" s="18"/>
      <c r="AE87" s="22"/>
      <c r="AF87" s="22"/>
      <c r="AG87" s="18"/>
      <c r="AH87" s="22"/>
      <c r="AI87" s="22"/>
      <c r="AJ87" s="24"/>
      <c r="AK87" s="18"/>
    </row>
    <row r="88" spans="1:37" x14ac:dyDescent="0.25">
      <c r="B88" s="2" t="s">
        <v>140</v>
      </c>
      <c r="C88" s="130"/>
      <c r="D88" s="130"/>
      <c r="E88" s="80"/>
      <c r="F88" s="24"/>
      <c r="G88" s="24"/>
      <c r="H88" s="28"/>
      <c r="I88" s="79"/>
      <c r="J88" s="82"/>
      <c r="K88" s="146"/>
      <c r="L88" s="24"/>
      <c r="M88" s="24"/>
      <c r="N88" s="24"/>
      <c r="O88" s="19"/>
      <c r="P88" s="79"/>
      <c r="Q88" s="30"/>
      <c r="R88" s="76"/>
      <c r="S88" s="26"/>
      <c r="T88" s="22"/>
      <c r="U88" s="164"/>
      <c r="V88" s="22"/>
      <c r="W88" s="22"/>
      <c r="X88" s="24"/>
      <c r="Y88" s="31"/>
      <c r="Z88" s="18"/>
      <c r="AA88" s="5"/>
      <c r="AB88" s="22"/>
      <c r="AC88" s="22"/>
      <c r="AD88" s="18"/>
      <c r="AE88" s="22"/>
      <c r="AF88" s="22"/>
      <c r="AG88" s="18"/>
      <c r="AH88" s="22"/>
      <c r="AI88" s="22"/>
      <c r="AJ88" s="24"/>
      <c r="AK88" s="33"/>
    </row>
    <row r="89" spans="1:37" x14ac:dyDescent="0.25">
      <c r="B89" s="2" t="s">
        <v>142</v>
      </c>
      <c r="C89" s="130"/>
      <c r="D89" s="130"/>
      <c r="E89" s="80"/>
      <c r="F89" s="24"/>
      <c r="G89" s="24"/>
      <c r="H89" s="28"/>
      <c r="I89" s="79"/>
      <c r="J89" s="82"/>
      <c r="K89" s="146"/>
      <c r="L89" s="24"/>
      <c r="M89" s="24"/>
      <c r="N89" s="24"/>
      <c r="O89" s="19"/>
      <c r="P89" s="79"/>
      <c r="Q89" s="30"/>
      <c r="R89" s="76"/>
      <c r="S89" s="26"/>
      <c r="T89" s="22"/>
      <c r="U89" s="164"/>
      <c r="V89" s="22"/>
      <c r="W89" s="22"/>
      <c r="X89" s="24"/>
      <c r="Y89" s="31"/>
      <c r="Z89" s="18"/>
      <c r="AA89" s="5"/>
      <c r="AB89" s="22"/>
      <c r="AC89" s="22"/>
      <c r="AD89" s="18"/>
      <c r="AE89" s="22"/>
      <c r="AF89" s="22"/>
      <c r="AG89" s="18"/>
      <c r="AH89" s="22"/>
      <c r="AI89" s="22"/>
      <c r="AJ89" s="24"/>
      <c r="AK89" s="18"/>
    </row>
    <row r="90" spans="1:37" x14ac:dyDescent="0.25">
      <c r="B90" s="22" t="s">
        <v>215</v>
      </c>
      <c r="C90" s="130"/>
      <c r="D90" s="130"/>
      <c r="E90" s="80"/>
      <c r="F90" s="24"/>
      <c r="G90" s="24"/>
      <c r="H90" s="28"/>
      <c r="I90" s="79"/>
      <c r="J90" s="82"/>
      <c r="K90" s="146"/>
      <c r="L90" s="24"/>
      <c r="M90" s="24"/>
      <c r="N90" s="24"/>
      <c r="O90" s="19"/>
      <c r="P90" s="79"/>
      <c r="Q90" s="30"/>
      <c r="R90" s="76"/>
      <c r="S90" s="26"/>
      <c r="T90" s="22"/>
      <c r="U90" s="164"/>
      <c r="V90" s="22"/>
      <c r="W90" s="22"/>
      <c r="X90" s="24"/>
      <c r="Y90" s="31"/>
      <c r="Z90" s="18"/>
      <c r="AA90" s="22"/>
      <c r="AB90" s="22"/>
      <c r="AC90" s="22"/>
      <c r="AD90" s="18"/>
      <c r="AE90" s="22"/>
      <c r="AF90" s="22"/>
      <c r="AG90" s="18"/>
      <c r="AH90" s="22"/>
      <c r="AI90" s="22"/>
      <c r="AJ90" s="24"/>
      <c r="AK90" s="18"/>
    </row>
    <row r="91" spans="1:37" x14ac:dyDescent="0.25">
      <c r="B91" s="22"/>
      <c r="C91" s="3"/>
      <c r="D91" s="4"/>
      <c r="E91" s="80"/>
      <c r="F91" s="24"/>
      <c r="G91" s="24"/>
      <c r="H91" s="28"/>
      <c r="I91" s="79"/>
      <c r="J91" s="82"/>
      <c r="K91" s="146"/>
      <c r="L91" s="24"/>
      <c r="M91" s="24"/>
      <c r="N91" s="24"/>
      <c r="O91" s="19"/>
      <c r="P91" s="79"/>
      <c r="Q91" s="30"/>
      <c r="R91" s="76"/>
      <c r="S91" s="26"/>
      <c r="T91" s="22"/>
      <c r="U91" s="164"/>
      <c r="V91" s="22"/>
      <c r="W91" s="22"/>
      <c r="X91" s="24"/>
      <c r="Y91" s="31"/>
      <c r="Z91" s="18"/>
      <c r="AA91" s="22"/>
      <c r="AB91" s="22"/>
      <c r="AC91" s="22"/>
      <c r="AD91" s="18"/>
      <c r="AE91" s="22"/>
      <c r="AF91" s="22"/>
      <c r="AG91" s="18"/>
      <c r="AH91" s="22"/>
      <c r="AI91" s="22"/>
      <c r="AJ91" s="24"/>
      <c r="AK91" s="18"/>
    </row>
    <row r="92" spans="1:37" x14ac:dyDescent="0.25">
      <c r="B92" s="22"/>
      <c r="C92" s="22"/>
      <c r="D92" s="22"/>
      <c r="E92" s="80"/>
      <c r="F92" s="20"/>
      <c r="G92" s="20"/>
      <c r="H92" s="18"/>
      <c r="I92" s="79"/>
      <c r="J92" s="82"/>
      <c r="K92" s="52"/>
      <c r="L92" s="20"/>
      <c r="M92" s="20"/>
      <c r="N92" s="20"/>
      <c r="O92" s="18"/>
      <c r="P92" s="52"/>
      <c r="Q92" s="18"/>
      <c r="R92" s="52"/>
      <c r="S92" s="22"/>
      <c r="T92" s="22"/>
      <c r="U92" s="164"/>
      <c r="V92" s="22"/>
      <c r="W92" s="22"/>
      <c r="X92" s="20"/>
      <c r="Y92" s="31"/>
      <c r="Z92" s="18"/>
      <c r="AA92" s="22"/>
      <c r="AB92" s="22"/>
      <c r="AC92" s="22"/>
      <c r="AD92" s="18"/>
      <c r="AE92" s="22"/>
      <c r="AF92" s="22"/>
      <c r="AG92" s="18"/>
      <c r="AH92" s="22"/>
      <c r="AI92" s="22"/>
      <c r="AJ92" s="20"/>
      <c r="AK92" s="18"/>
    </row>
    <row r="93" spans="1:37" x14ac:dyDescent="0.25">
      <c r="B93" s="22"/>
      <c r="C93" s="22"/>
      <c r="D93" s="22"/>
      <c r="E93" s="80"/>
      <c r="F93" s="20"/>
      <c r="G93" s="20"/>
      <c r="H93" s="18"/>
      <c r="I93" s="79"/>
      <c r="J93" s="82"/>
      <c r="K93" s="52"/>
      <c r="L93" s="20"/>
      <c r="M93" s="20"/>
      <c r="N93" s="20"/>
      <c r="O93" s="18"/>
      <c r="P93" s="52"/>
      <c r="Q93" s="18"/>
      <c r="R93" s="52"/>
      <c r="S93" s="22"/>
      <c r="T93" s="22"/>
      <c r="U93" s="164"/>
      <c r="V93" s="22"/>
      <c r="W93" s="22"/>
      <c r="X93" s="20"/>
      <c r="Y93" s="31"/>
      <c r="Z93" s="18"/>
      <c r="AA93" s="22"/>
      <c r="AB93" s="22"/>
      <c r="AC93" s="22"/>
      <c r="AD93" s="18"/>
      <c r="AE93" s="22"/>
      <c r="AF93" s="22"/>
      <c r="AG93" s="18"/>
      <c r="AH93" s="22"/>
      <c r="AI93" s="22"/>
      <c r="AJ93" s="20"/>
      <c r="AK93" s="18"/>
    </row>
    <row r="94" spans="1:37" x14ac:dyDescent="0.25">
      <c r="B94" s="22"/>
      <c r="C94" s="22"/>
      <c r="D94" s="22"/>
      <c r="E94" s="80"/>
      <c r="F94" s="20"/>
      <c r="G94" s="20"/>
      <c r="H94" s="18"/>
      <c r="I94" s="79"/>
      <c r="J94" s="82"/>
      <c r="K94" s="52"/>
      <c r="L94" s="20"/>
      <c r="M94" s="20"/>
      <c r="N94" s="20"/>
      <c r="O94" s="18"/>
      <c r="P94" s="52"/>
      <c r="Q94" s="18"/>
      <c r="R94" s="52"/>
      <c r="S94" s="22"/>
      <c r="T94" s="22"/>
      <c r="U94" s="164"/>
      <c r="V94" s="22"/>
      <c r="W94" s="22"/>
      <c r="X94" s="20"/>
      <c r="Y94" s="31"/>
      <c r="Z94" s="18"/>
      <c r="AA94" s="22"/>
      <c r="AB94" s="22"/>
      <c r="AC94" s="22"/>
      <c r="AD94" s="18"/>
      <c r="AE94" s="22"/>
      <c r="AF94" s="22"/>
      <c r="AG94" s="18"/>
      <c r="AH94" s="22"/>
      <c r="AI94" s="22"/>
      <c r="AJ94" s="20"/>
      <c r="AK94" s="18"/>
    </row>
    <row r="95" spans="1:37" x14ac:dyDescent="0.25">
      <c r="B95" s="22"/>
      <c r="C95" s="22"/>
      <c r="D95" s="22"/>
      <c r="E95" s="80"/>
      <c r="F95" s="20"/>
      <c r="G95" s="20"/>
      <c r="H95" s="18"/>
      <c r="I95" s="79"/>
      <c r="J95" s="82"/>
      <c r="K95" s="52"/>
      <c r="L95" s="20"/>
      <c r="M95" s="20"/>
      <c r="N95" s="20"/>
      <c r="O95" s="18"/>
      <c r="P95" s="52"/>
      <c r="Q95" s="18"/>
      <c r="R95" s="52"/>
      <c r="S95" s="22"/>
      <c r="T95" s="22"/>
      <c r="U95" s="164"/>
      <c r="V95" s="22"/>
      <c r="W95" s="22"/>
      <c r="X95" s="20"/>
      <c r="Y95" s="31"/>
      <c r="Z95" s="18"/>
      <c r="AA95" s="22"/>
      <c r="AB95" s="22"/>
      <c r="AC95" s="22"/>
      <c r="AD95" s="18"/>
      <c r="AE95" s="22"/>
      <c r="AF95" s="22"/>
      <c r="AG95" s="18"/>
      <c r="AH95" s="22"/>
      <c r="AI95" s="22"/>
      <c r="AJ95" s="20"/>
      <c r="AK95" s="18"/>
    </row>
    <row r="96" spans="1:37" x14ac:dyDescent="0.25">
      <c r="B96" s="22"/>
      <c r="C96" s="22"/>
      <c r="D96" s="22"/>
      <c r="E96" s="80"/>
      <c r="F96" s="20"/>
      <c r="G96" s="20"/>
      <c r="H96" s="18"/>
      <c r="I96" s="79"/>
      <c r="J96" s="82"/>
      <c r="K96" s="52"/>
      <c r="L96" s="20"/>
      <c r="M96" s="20"/>
      <c r="N96" s="20"/>
      <c r="O96" s="18"/>
      <c r="P96" s="52"/>
      <c r="Q96" s="18"/>
      <c r="R96" s="52"/>
      <c r="S96" s="22"/>
      <c r="T96" s="22"/>
      <c r="U96" s="164"/>
      <c r="V96" s="22"/>
      <c r="W96" s="22"/>
      <c r="X96" s="20"/>
      <c r="Y96" s="31"/>
      <c r="Z96" s="18"/>
      <c r="AA96" s="22"/>
      <c r="AB96" s="22"/>
      <c r="AC96" s="22"/>
      <c r="AD96" s="18"/>
      <c r="AE96" s="22"/>
      <c r="AF96" s="22"/>
      <c r="AG96" s="18"/>
      <c r="AH96" s="22"/>
      <c r="AI96" s="22"/>
      <c r="AJ96" s="20"/>
      <c r="AK96" s="18"/>
    </row>
    <row r="97" spans="2:37" x14ac:dyDescent="0.25">
      <c r="B97" s="22"/>
      <c r="C97" s="22"/>
      <c r="D97" s="22"/>
      <c r="E97" s="80"/>
      <c r="F97" s="20"/>
      <c r="G97" s="20"/>
      <c r="H97" s="18"/>
      <c r="I97" s="79"/>
      <c r="J97" s="82"/>
      <c r="K97" s="52"/>
      <c r="L97" s="20"/>
      <c r="M97" s="20"/>
      <c r="N97" s="20"/>
      <c r="O97" s="18"/>
      <c r="P97" s="52"/>
      <c r="Q97" s="18"/>
      <c r="R97" s="52"/>
      <c r="S97" s="22"/>
      <c r="T97" s="22"/>
      <c r="U97" s="164"/>
      <c r="V97" s="22"/>
      <c r="W97" s="22"/>
      <c r="X97" s="20"/>
      <c r="Y97" s="31"/>
      <c r="Z97" s="18"/>
      <c r="AA97" s="22"/>
      <c r="AB97" s="22"/>
      <c r="AC97" s="22"/>
      <c r="AD97" s="18"/>
      <c r="AE97" s="22"/>
      <c r="AF97" s="22"/>
      <c r="AG97" s="18"/>
      <c r="AH97" s="22"/>
      <c r="AI97" s="22"/>
      <c r="AJ97" s="20"/>
      <c r="AK97" s="18"/>
    </row>
    <row r="98" spans="2:37" x14ac:dyDescent="0.25">
      <c r="B98" s="22"/>
      <c r="C98" s="22"/>
      <c r="D98" s="22"/>
      <c r="E98" s="80"/>
      <c r="F98" s="20"/>
      <c r="G98" s="20"/>
      <c r="H98" s="18"/>
      <c r="I98" s="79"/>
      <c r="J98" s="82"/>
      <c r="K98" s="52"/>
      <c r="L98" s="20"/>
      <c r="M98" s="20"/>
      <c r="N98" s="20"/>
      <c r="O98" s="18"/>
      <c r="P98" s="52"/>
      <c r="Q98" s="18"/>
      <c r="R98" s="52"/>
      <c r="S98" s="22"/>
      <c r="T98" s="22"/>
      <c r="U98" s="164"/>
      <c r="V98" s="22"/>
      <c r="W98" s="22"/>
      <c r="X98" s="20"/>
      <c r="Y98" s="31"/>
      <c r="Z98" s="18"/>
      <c r="AA98" s="22"/>
      <c r="AB98" s="22"/>
      <c r="AC98" s="22"/>
      <c r="AD98" s="18"/>
      <c r="AE98" s="22"/>
      <c r="AF98" s="22"/>
      <c r="AG98" s="18"/>
      <c r="AH98" s="22"/>
      <c r="AI98" s="22"/>
      <c r="AJ98" s="20"/>
      <c r="AK98" s="18"/>
    </row>
    <row r="99" spans="2:37" x14ac:dyDescent="0.25">
      <c r="B99" s="22"/>
      <c r="C99" s="22"/>
      <c r="D99" s="22"/>
      <c r="E99" s="80"/>
      <c r="F99" s="20"/>
      <c r="G99" s="20"/>
      <c r="H99" s="18"/>
      <c r="I99" s="79"/>
      <c r="J99" s="82"/>
      <c r="K99" s="52"/>
      <c r="L99" s="20"/>
      <c r="M99" s="20"/>
      <c r="N99" s="20"/>
      <c r="O99" s="18"/>
      <c r="P99" s="52"/>
      <c r="Q99" s="18"/>
      <c r="R99" s="52"/>
      <c r="S99" s="22"/>
      <c r="T99" s="22"/>
      <c r="U99" s="164"/>
      <c r="V99" s="22"/>
      <c r="W99" s="22"/>
      <c r="X99" s="20"/>
      <c r="Y99" s="31"/>
      <c r="Z99" s="18"/>
      <c r="AA99" s="22"/>
      <c r="AB99" s="22"/>
      <c r="AC99" s="22"/>
      <c r="AD99" s="18"/>
      <c r="AE99" s="22"/>
      <c r="AF99" s="22"/>
      <c r="AG99" s="18"/>
      <c r="AH99" s="22"/>
      <c r="AI99" s="22"/>
      <c r="AJ99" s="20"/>
      <c r="AK99" s="18"/>
    </row>
    <row r="100" spans="2:37" x14ac:dyDescent="0.25">
      <c r="B100" s="22"/>
      <c r="C100" s="22"/>
      <c r="D100" s="22"/>
      <c r="E100" s="80"/>
      <c r="F100" s="20"/>
      <c r="G100" s="20"/>
      <c r="H100" s="18"/>
      <c r="I100" s="79"/>
      <c r="J100" s="82"/>
      <c r="K100" s="52"/>
      <c r="L100" s="20"/>
      <c r="M100" s="20"/>
      <c r="N100" s="20"/>
      <c r="O100" s="18"/>
      <c r="P100" s="52"/>
      <c r="Q100" s="18"/>
      <c r="R100" s="52"/>
      <c r="S100" s="22"/>
      <c r="T100" s="22"/>
      <c r="U100" s="164"/>
      <c r="V100" s="22"/>
      <c r="W100" s="22"/>
      <c r="X100" s="20"/>
      <c r="Y100" s="31"/>
      <c r="Z100" s="18"/>
      <c r="AA100" s="22"/>
      <c r="AB100" s="22"/>
      <c r="AC100" s="22"/>
      <c r="AD100" s="18"/>
      <c r="AE100" s="22"/>
      <c r="AF100" s="22"/>
      <c r="AG100" s="18"/>
      <c r="AH100" s="22"/>
      <c r="AI100" s="22"/>
      <c r="AJ100" s="20"/>
      <c r="AK100" s="18"/>
    </row>
    <row r="101" spans="2:37" x14ac:dyDescent="0.25">
      <c r="B101" s="22"/>
      <c r="C101" s="22"/>
      <c r="D101" s="22"/>
      <c r="E101" s="80"/>
      <c r="F101" s="20"/>
      <c r="G101" s="20"/>
      <c r="H101" s="18"/>
      <c r="I101" s="79"/>
      <c r="J101" s="82"/>
      <c r="K101" s="52"/>
      <c r="L101" s="20"/>
      <c r="M101" s="20"/>
      <c r="N101" s="20"/>
      <c r="O101" s="18"/>
      <c r="P101" s="52"/>
      <c r="Q101" s="18"/>
      <c r="R101" s="52"/>
      <c r="S101" s="22"/>
      <c r="T101" s="22"/>
      <c r="U101" s="164"/>
      <c r="V101" s="22"/>
      <c r="W101" s="22"/>
      <c r="X101" s="20"/>
      <c r="Y101" s="31"/>
      <c r="Z101" s="18"/>
      <c r="AA101" s="22"/>
      <c r="AB101" s="22"/>
      <c r="AC101" s="22"/>
      <c r="AD101" s="18"/>
      <c r="AE101" s="22"/>
      <c r="AF101" s="22"/>
      <c r="AG101" s="18"/>
      <c r="AH101" s="22"/>
      <c r="AI101" s="22"/>
      <c r="AJ101" s="20"/>
      <c r="AK101" s="18"/>
    </row>
    <row r="102" spans="2:37" x14ac:dyDescent="0.25">
      <c r="B102" s="22"/>
      <c r="C102" s="22"/>
      <c r="D102" s="22"/>
      <c r="E102" s="80"/>
      <c r="F102" s="20"/>
      <c r="G102" s="20"/>
      <c r="H102" s="18"/>
      <c r="I102" s="79"/>
      <c r="J102" s="82"/>
      <c r="K102" s="52"/>
      <c r="L102" s="20"/>
      <c r="M102" s="20"/>
      <c r="N102" s="20"/>
      <c r="O102" s="18"/>
      <c r="P102" s="52"/>
      <c r="Q102" s="18"/>
      <c r="R102" s="52"/>
      <c r="S102" s="22"/>
      <c r="T102" s="22"/>
      <c r="U102" s="164"/>
      <c r="V102" s="22"/>
      <c r="W102" s="22"/>
      <c r="X102" s="20"/>
      <c r="Y102" s="31"/>
      <c r="Z102" s="18"/>
      <c r="AA102" s="22"/>
      <c r="AB102" s="22"/>
      <c r="AC102" s="22"/>
      <c r="AD102" s="18"/>
      <c r="AE102" s="22"/>
      <c r="AF102" s="22"/>
      <c r="AG102" s="18"/>
      <c r="AH102" s="22"/>
      <c r="AI102" s="22"/>
      <c r="AJ102" s="20"/>
      <c r="AK102" s="18"/>
    </row>
    <row r="103" spans="2:37" x14ac:dyDescent="0.25">
      <c r="B103" s="22"/>
      <c r="C103" s="22"/>
      <c r="D103" s="22"/>
      <c r="E103" s="80"/>
      <c r="F103" s="20"/>
      <c r="G103" s="20"/>
      <c r="H103" s="18"/>
      <c r="I103" s="79"/>
      <c r="J103" s="82"/>
      <c r="K103" s="52"/>
      <c r="L103" s="20"/>
      <c r="M103" s="20"/>
      <c r="N103" s="20"/>
      <c r="O103" s="18"/>
      <c r="P103" s="52"/>
      <c r="Q103" s="18"/>
      <c r="R103" s="52"/>
      <c r="S103" s="22"/>
      <c r="T103" s="22"/>
      <c r="U103" s="164"/>
      <c r="V103" s="22"/>
      <c r="W103" s="22"/>
      <c r="X103" s="20"/>
      <c r="Y103" s="31"/>
      <c r="Z103" s="18"/>
      <c r="AA103" s="22"/>
      <c r="AB103" s="22"/>
      <c r="AC103" s="22"/>
      <c r="AD103" s="18"/>
      <c r="AE103" s="22"/>
      <c r="AF103" s="22"/>
      <c r="AG103" s="18"/>
      <c r="AH103" s="22"/>
      <c r="AI103" s="22"/>
      <c r="AJ103" s="20"/>
      <c r="AK103" s="18"/>
    </row>
    <row r="104" spans="2:37" x14ac:dyDescent="0.25">
      <c r="B104" s="22"/>
      <c r="C104" s="22"/>
      <c r="D104" s="22"/>
      <c r="E104" s="80"/>
      <c r="F104" s="20"/>
      <c r="G104" s="20"/>
      <c r="H104" s="18"/>
      <c r="I104" s="79"/>
      <c r="J104" s="82"/>
      <c r="K104" s="52"/>
      <c r="L104" s="20"/>
      <c r="M104" s="20"/>
      <c r="N104" s="20"/>
      <c r="O104" s="18"/>
      <c r="P104" s="52"/>
      <c r="Q104" s="18"/>
      <c r="R104" s="52"/>
      <c r="S104" s="22"/>
      <c r="T104" s="22"/>
      <c r="U104" s="164"/>
      <c r="V104" s="22"/>
      <c r="W104" s="22"/>
      <c r="X104" s="20"/>
      <c r="Y104" s="31"/>
      <c r="Z104" s="18"/>
      <c r="AA104" s="22"/>
      <c r="AB104" s="22"/>
      <c r="AC104" s="22"/>
      <c r="AD104" s="18"/>
      <c r="AE104" s="22"/>
      <c r="AF104" s="22"/>
      <c r="AG104" s="18"/>
      <c r="AH104" s="22"/>
      <c r="AI104" s="22"/>
      <c r="AJ104" s="20"/>
      <c r="AK104" s="18"/>
    </row>
    <row r="105" spans="2:37" x14ac:dyDescent="0.25">
      <c r="B105" s="22"/>
      <c r="C105" s="22"/>
      <c r="D105" s="22"/>
      <c r="E105" s="80"/>
      <c r="F105" s="20"/>
      <c r="G105" s="20"/>
      <c r="H105" s="18"/>
      <c r="I105" s="79"/>
      <c r="J105" s="82"/>
      <c r="K105" s="52"/>
      <c r="L105" s="20"/>
      <c r="M105" s="20"/>
      <c r="N105" s="20"/>
      <c r="O105" s="18"/>
      <c r="P105" s="52"/>
      <c r="Q105" s="18"/>
      <c r="R105" s="52"/>
      <c r="S105" s="22"/>
      <c r="T105" s="22"/>
      <c r="U105" s="164"/>
      <c r="V105" s="22"/>
      <c r="W105" s="22"/>
      <c r="X105" s="20"/>
      <c r="Y105" s="31"/>
      <c r="Z105" s="18"/>
      <c r="AA105" s="22"/>
      <c r="AB105" s="22"/>
      <c r="AC105" s="22"/>
      <c r="AD105" s="18"/>
      <c r="AE105" s="22"/>
      <c r="AF105" s="22"/>
      <c r="AG105" s="18"/>
      <c r="AH105" s="22"/>
      <c r="AI105" s="22"/>
      <c r="AJ105" s="20"/>
      <c r="AK105" s="18"/>
    </row>
  </sheetData>
  <sortState xmlns:xlrd2="http://schemas.microsoft.com/office/spreadsheetml/2017/richdata2" ref="A18:AA85">
    <sortCondition ref="A18:A85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zoomScaleNormal="100" workbookViewId="0">
      <selection activeCell="AR21" sqref="AR21"/>
    </sheetView>
  </sheetViews>
  <sheetFormatPr defaultRowHeight="14.25" x14ac:dyDescent="0.2"/>
  <cols>
    <col min="1" max="3" width="9.140625" style="22"/>
    <col min="4" max="4" width="8.5703125" style="22" bestFit="1" customWidth="1"/>
    <col min="5" max="5" width="46.7109375" style="22" customWidth="1"/>
    <col min="6" max="6" width="12.5703125" style="22" customWidth="1"/>
    <col min="7" max="7" width="10.28515625" style="22" hidden="1" customWidth="1"/>
    <col min="8" max="8" width="6.85546875" style="80" hidden="1" customWidth="1"/>
    <col min="9" max="10" width="10.85546875" style="24" hidden="1" customWidth="1"/>
    <col min="11" max="11" width="19.42578125" style="28" hidden="1" customWidth="1"/>
    <col min="12" max="12" width="7.42578125" style="29" hidden="1" customWidth="1"/>
    <col min="13" max="13" width="10.28515625" style="82" hidden="1" customWidth="1"/>
    <col min="14" max="14" width="6.85546875" style="26" hidden="1" customWidth="1"/>
    <col min="15" max="15" width="9.5703125" style="24" hidden="1" customWidth="1"/>
    <col min="16" max="16" width="11.42578125" style="24" hidden="1" customWidth="1"/>
    <col min="17" max="17" width="10.85546875" style="24" hidden="1" customWidth="1"/>
    <col min="18" max="18" width="19.42578125" style="19" hidden="1" customWidth="1"/>
    <col min="19" max="19" width="14.7109375" style="29" hidden="1" customWidth="1"/>
    <col min="20" max="20" width="16.42578125" style="30" hidden="1" customWidth="1"/>
    <col min="21" max="21" width="16.42578125" style="31" hidden="1" customWidth="1"/>
    <col min="22" max="22" width="11" style="26" hidden="1" customWidth="1"/>
    <col min="23" max="23" width="9" style="22" hidden="1" customWidth="1"/>
    <col min="24" max="24" width="9" style="97" hidden="1" customWidth="1"/>
    <col min="25" max="26" width="9" style="22" hidden="1" customWidth="1"/>
    <col min="27" max="27" width="10.7109375" style="24" hidden="1" customWidth="1"/>
    <col min="28" max="28" width="10.7109375" style="31" hidden="1" customWidth="1"/>
    <col min="29" max="29" width="18.5703125" style="18" hidden="1" customWidth="1"/>
    <col min="30" max="30" width="15.7109375" style="22" hidden="1" customWidth="1"/>
    <col min="31" max="31" width="12.7109375" style="22" hidden="1" customWidth="1"/>
    <col min="32" max="32" width="8.28515625" style="22" hidden="1" customWidth="1"/>
    <col min="33" max="33" width="16.7109375" style="18" hidden="1" customWidth="1"/>
    <col min="34" max="34" width="12.7109375" style="22" hidden="1" customWidth="1"/>
    <col min="35" max="35" width="8.28515625" style="22" hidden="1" customWidth="1"/>
    <col min="36" max="36" width="16.7109375" style="18" hidden="1" customWidth="1"/>
    <col min="37" max="38" width="11.7109375" style="22" hidden="1" customWidth="1"/>
    <col min="39" max="39" width="11.7109375" style="24" customWidth="1"/>
    <col min="40" max="40" width="16.7109375" style="18" customWidth="1"/>
    <col min="41" max="16384" width="9.140625" style="22"/>
  </cols>
  <sheetData>
    <row r="1" spans="2:41" x14ac:dyDescent="0.2">
      <c r="K1" s="19"/>
      <c r="L1" s="79"/>
      <c r="M1" s="85"/>
      <c r="Q1" s="27"/>
      <c r="R1" s="28"/>
      <c r="AE1" s="31"/>
      <c r="AF1" s="23"/>
      <c r="AH1" s="25"/>
      <c r="AI1" s="32"/>
      <c r="AJ1" s="30"/>
      <c r="AK1" s="19"/>
      <c r="AL1" s="29"/>
    </row>
    <row r="2" spans="2:41" ht="18" x14ac:dyDescent="0.25">
      <c r="B2" s="22" t="s">
        <v>226</v>
      </c>
      <c r="C2" s="22" t="s">
        <v>225</v>
      </c>
      <c r="E2" s="21" t="s">
        <v>141</v>
      </c>
      <c r="F2" s="6"/>
      <c r="G2" s="6"/>
      <c r="H2" s="122"/>
      <c r="I2" s="102"/>
      <c r="J2" s="102"/>
      <c r="K2" s="55"/>
      <c r="L2" s="103"/>
      <c r="M2" s="86"/>
      <c r="N2" s="15"/>
      <c r="O2" s="102"/>
      <c r="P2" s="102"/>
      <c r="Q2" s="27"/>
      <c r="R2" s="104"/>
      <c r="S2" s="15"/>
      <c r="T2" s="44"/>
      <c r="U2" s="15"/>
      <c r="V2" s="34"/>
      <c r="W2" s="34"/>
      <c r="X2" s="160"/>
      <c r="Y2" s="34"/>
      <c r="Z2" s="34"/>
      <c r="AA2" s="102"/>
      <c r="AB2" s="105"/>
      <c r="AC2" s="44"/>
      <c r="AD2" s="34"/>
      <c r="AE2" s="106"/>
      <c r="AF2" s="107"/>
      <c r="AG2" s="108"/>
      <c r="AH2" s="92"/>
      <c r="AI2" s="109"/>
      <c r="AJ2" s="110"/>
      <c r="AK2" s="55"/>
      <c r="AL2" s="83"/>
      <c r="AM2" s="102"/>
      <c r="AN2" s="110"/>
    </row>
    <row r="3" spans="2:41" ht="18" x14ac:dyDescent="0.25">
      <c r="E3" s="21" t="s">
        <v>0</v>
      </c>
      <c r="F3" s="6"/>
      <c r="G3" s="6"/>
      <c r="H3" s="122"/>
      <c r="I3" s="102"/>
      <c r="J3" s="102"/>
      <c r="K3" s="55"/>
      <c r="L3" s="103"/>
      <c r="M3" s="86"/>
      <c r="N3" s="15"/>
      <c r="O3" s="102"/>
      <c r="P3" s="102"/>
      <c r="Q3" s="27"/>
      <c r="R3" s="104"/>
      <c r="S3" s="15"/>
      <c r="T3" s="44"/>
      <c r="U3" s="15"/>
      <c r="V3" s="34"/>
      <c r="W3" s="34"/>
      <c r="X3" s="160"/>
      <c r="Y3" s="34"/>
      <c r="Z3" s="34"/>
      <c r="AA3" s="102"/>
      <c r="AB3" s="105"/>
      <c r="AC3" s="44"/>
      <c r="AD3" s="34"/>
      <c r="AE3" s="106"/>
      <c r="AF3" s="111"/>
      <c r="AG3" s="108"/>
      <c r="AH3" s="92"/>
      <c r="AI3" s="109"/>
      <c r="AJ3" s="110"/>
      <c r="AK3" s="55"/>
      <c r="AL3" s="83"/>
      <c r="AM3" s="102"/>
      <c r="AN3" s="110"/>
    </row>
    <row r="4" spans="2:41" x14ac:dyDescent="0.2">
      <c r="E4" s="6"/>
      <c r="F4" s="6"/>
      <c r="G4" s="6"/>
      <c r="H4" s="122"/>
      <c r="I4" s="102"/>
      <c r="J4" s="102"/>
      <c r="K4" s="55"/>
      <c r="L4" s="133"/>
      <c r="M4" s="86"/>
      <c r="N4" s="92"/>
      <c r="O4" s="112"/>
      <c r="P4" s="112"/>
      <c r="Q4" s="27"/>
      <c r="R4" s="108"/>
      <c r="S4" s="92"/>
      <c r="T4" s="110"/>
      <c r="U4" s="109"/>
      <c r="V4" s="55"/>
      <c r="W4" s="83"/>
      <c r="X4" s="156"/>
      <c r="Y4" s="83"/>
      <c r="Z4" s="83"/>
      <c r="AA4" s="113"/>
      <c r="AB4" s="106"/>
      <c r="AC4" s="44"/>
      <c r="AD4" s="6"/>
      <c r="AE4" s="34"/>
      <c r="AF4" s="34"/>
      <c r="AG4" s="44"/>
      <c r="AH4" s="34"/>
      <c r="AI4" s="34"/>
      <c r="AJ4" s="44"/>
      <c r="AK4" s="34"/>
      <c r="AL4" s="34"/>
      <c r="AM4" s="114"/>
      <c r="AN4" s="44"/>
    </row>
    <row r="5" spans="2:41" ht="15" thickBot="1" x14ac:dyDescent="0.25">
      <c r="E5" s="6"/>
      <c r="F5" s="6"/>
      <c r="G5" s="6"/>
      <c r="H5" s="115"/>
      <c r="I5" s="113"/>
      <c r="J5" s="113"/>
      <c r="K5" s="104"/>
      <c r="L5" s="103"/>
      <c r="M5" s="116"/>
      <c r="N5" s="139"/>
      <c r="O5" s="113"/>
      <c r="P5" s="113"/>
      <c r="Q5" s="113"/>
      <c r="R5" s="55"/>
      <c r="S5" s="103"/>
      <c r="T5" s="110"/>
      <c r="U5" s="156"/>
      <c r="V5" s="93"/>
      <c r="W5" s="6"/>
      <c r="X5" s="111"/>
      <c r="Y5" s="6"/>
      <c r="Z5" s="6"/>
      <c r="AA5" s="113"/>
      <c r="AB5" s="106"/>
      <c r="AC5" s="44"/>
      <c r="AD5" s="6"/>
      <c r="AE5" s="34"/>
      <c r="AF5" s="34"/>
      <c r="AG5" s="44"/>
      <c r="AH5" s="34"/>
      <c r="AI5" s="34"/>
      <c r="AJ5" s="44"/>
      <c r="AK5" s="34"/>
      <c r="AL5" s="34"/>
      <c r="AM5" s="114"/>
      <c r="AN5" s="44"/>
    </row>
    <row r="6" spans="2:41" s="34" customFormat="1" ht="15.75" customHeight="1" thickTop="1" thickBot="1" x14ac:dyDescent="0.25">
      <c r="E6" s="890" t="s">
        <v>1</v>
      </c>
      <c r="F6" s="893" t="s">
        <v>2</v>
      </c>
      <c r="G6" s="894"/>
      <c r="H6" s="894"/>
      <c r="I6" s="894"/>
      <c r="J6" s="894"/>
      <c r="K6" s="894"/>
      <c r="L6" s="895"/>
      <c r="M6" s="899" t="s">
        <v>3</v>
      </c>
      <c r="N6" s="894"/>
      <c r="O6" s="894"/>
      <c r="P6" s="894"/>
      <c r="Q6" s="894"/>
      <c r="R6" s="894"/>
      <c r="S6" s="894"/>
      <c r="T6" s="894"/>
      <c r="U6" s="895"/>
      <c r="V6" s="955" t="s">
        <v>4</v>
      </c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6"/>
      <c r="AL6" s="956"/>
      <c r="AM6" s="956"/>
      <c r="AN6" s="957"/>
    </row>
    <row r="7" spans="2:41" s="34" customFormat="1" x14ac:dyDescent="0.2">
      <c r="E7" s="891"/>
      <c r="F7" s="896"/>
      <c r="G7" s="897"/>
      <c r="H7" s="897"/>
      <c r="I7" s="897"/>
      <c r="J7" s="897"/>
      <c r="K7" s="897"/>
      <c r="L7" s="898"/>
      <c r="M7" s="900"/>
      <c r="N7" s="897"/>
      <c r="O7" s="897"/>
      <c r="P7" s="897"/>
      <c r="Q7" s="897"/>
      <c r="R7" s="897"/>
      <c r="S7" s="897"/>
      <c r="T7" s="897"/>
      <c r="U7" s="898"/>
      <c r="V7" s="958" t="s">
        <v>206</v>
      </c>
      <c r="W7" s="959"/>
      <c r="X7" s="959"/>
      <c r="Y7" s="959"/>
      <c r="Z7" s="959"/>
      <c r="AA7" s="959"/>
      <c r="AB7" s="959"/>
      <c r="AC7" s="959"/>
      <c r="AD7" s="1054"/>
      <c r="AE7" s="958" t="s">
        <v>207</v>
      </c>
      <c r="AF7" s="959"/>
      <c r="AG7" s="959"/>
      <c r="AH7" s="959"/>
      <c r="AI7" s="959"/>
      <c r="AJ7" s="959"/>
      <c r="AK7" s="959"/>
      <c r="AL7" s="959"/>
      <c r="AM7" s="959"/>
      <c r="AN7" s="963"/>
    </row>
    <row r="8" spans="2:41" s="34" customFormat="1" ht="15" customHeight="1" thickBot="1" x14ac:dyDescent="0.25">
      <c r="E8" s="891"/>
      <c r="F8" s="896"/>
      <c r="G8" s="897"/>
      <c r="H8" s="897"/>
      <c r="I8" s="897"/>
      <c r="J8" s="897"/>
      <c r="K8" s="897"/>
      <c r="L8" s="898"/>
      <c r="M8" s="900"/>
      <c r="N8" s="897"/>
      <c r="O8" s="897"/>
      <c r="P8" s="897"/>
      <c r="Q8" s="897"/>
      <c r="R8" s="897"/>
      <c r="S8" s="897"/>
      <c r="T8" s="897"/>
      <c r="U8" s="898"/>
      <c r="V8" s="960"/>
      <c r="W8" s="961"/>
      <c r="X8" s="961"/>
      <c r="Y8" s="961"/>
      <c r="Z8" s="961"/>
      <c r="AA8" s="961"/>
      <c r="AB8" s="961"/>
      <c r="AC8" s="961"/>
      <c r="AD8" s="1055"/>
      <c r="AE8" s="960"/>
      <c r="AF8" s="961"/>
      <c r="AG8" s="961"/>
      <c r="AH8" s="961"/>
      <c r="AI8" s="961"/>
      <c r="AJ8" s="961"/>
      <c r="AK8" s="961"/>
      <c r="AL8" s="961"/>
      <c r="AM8" s="961"/>
      <c r="AN8" s="965"/>
    </row>
    <row r="9" spans="2:41" s="34" customFormat="1" ht="15.75" customHeight="1" x14ac:dyDescent="0.2">
      <c r="E9" s="891"/>
      <c r="F9" s="901" t="s">
        <v>5</v>
      </c>
      <c r="G9" s="904" t="s">
        <v>6</v>
      </c>
      <c r="H9" s="907" t="s">
        <v>7</v>
      </c>
      <c r="I9" s="910" t="s">
        <v>8</v>
      </c>
      <c r="J9" s="910"/>
      <c r="K9" s="912" t="s">
        <v>9</v>
      </c>
      <c r="L9" s="915" t="s">
        <v>10</v>
      </c>
      <c r="M9" s="920" t="s">
        <v>11</v>
      </c>
      <c r="N9" s="907" t="s">
        <v>12</v>
      </c>
      <c r="O9" s="923" t="s">
        <v>13</v>
      </c>
      <c r="P9" s="924"/>
      <c r="Q9" s="910" t="s">
        <v>14</v>
      </c>
      <c r="R9" s="912" t="s">
        <v>9</v>
      </c>
      <c r="S9" s="887" t="s">
        <v>15</v>
      </c>
      <c r="T9" s="933" t="s">
        <v>16</v>
      </c>
      <c r="U9" s="887" t="s">
        <v>17</v>
      </c>
      <c r="V9" s="936" t="s">
        <v>204</v>
      </c>
      <c r="W9" s="939" t="s">
        <v>205</v>
      </c>
      <c r="X9" s="941" t="s">
        <v>19</v>
      </c>
      <c r="Y9" s="944" t="s">
        <v>18</v>
      </c>
      <c r="Z9" s="945"/>
      <c r="AA9" s="923" t="s">
        <v>20</v>
      </c>
      <c r="AB9" s="976" t="s">
        <v>21</v>
      </c>
      <c r="AC9" s="912" t="s">
        <v>27</v>
      </c>
      <c r="AD9" s="1272" t="s">
        <v>10</v>
      </c>
      <c r="AE9" s="994" t="s">
        <v>22</v>
      </c>
      <c r="AF9" s="939"/>
      <c r="AG9" s="939"/>
      <c r="AH9" s="939" t="s">
        <v>23</v>
      </c>
      <c r="AI9" s="939"/>
      <c r="AJ9" s="939"/>
      <c r="AK9" s="939" t="s">
        <v>24</v>
      </c>
      <c r="AL9" s="939"/>
      <c r="AM9" s="939"/>
      <c r="AN9" s="966"/>
      <c r="AO9" s="6"/>
    </row>
    <row r="10" spans="2:41" s="34" customFormat="1" ht="15.75" customHeight="1" x14ac:dyDescent="0.2">
      <c r="E10" s="891"/>
      <c r="F10" s="902"/>
      <c r="G10" s="905"/>
      <c r="H10" s="908"/>
      <c r="I10" s="911"/>
      <c r="J10" s="911"/>
      <c r="K10" s="913"/>
      <c r="L10" s="916"/>
      <c r="M10" s="921"/>
      <c r="N10" s="908"/>
      <c r="O10" s="925"/>
      <c r="P10" s="926"/>
      <c r="Q10" s="927"/>
      <c r="R10" s="913"/>
      <c r="S10" s="888"/>
      <c r="T10" s="934"/>
      <c r="U10" s="888"/>
      <c r="V10" s="937"/>
      <c r="W10" s="940"/>
      <c r="X10" s="942"/>
      <c r="Y10" s="946"/>
      <c r="Z10" s="947"/>
      <c r="AA10" s="974"/>
      <c r="AB10" s="977"/>
      <c r="AC10" s="913"/>
      <c r="AD10" s="1273"/>
      <c r="AE10" s="1275"/>
      <c r="AF10" s="950"/>
      <c r="AG10" s="950"/>
      <c r="AH10" s="950"/>
      <c r="AI10" s="950"/>
      <c r="AJ10" s="950"/>
      <c r="AK10" s="950"/>
      <c r="AL10" s="950"/>
      <c r="AM10" s="950"/>
      <c r="AN10" s="967"/>
      <c r="AO10" s="6"/>
    </row>
    <row r="11" spans="2:41" s="34" customFormat="1" ht="15.75" customHeight="1" x14ac:dyDescent="0.2">
      <c r="E11" s="891"/>
      <c r="F11" s="902"/>
      <c r="G11" s="905"/>
      <c r="H11" s="908"/>
      <c r="I11" s="918" t="s">
        <v>25</v>
      </c>
      <c r="J11" s="918" t="s">
        <v>26</v>
      </c>
      <c r="K11" s="913"/>
      <c r="L11" s="916"/>
      <c r="M11" s="921"/>
      <c r="N11" s="908"/>
      <c r="O11" s="918" t="s">
        <v>25</v>
      </c>
      <c r="P11" s="918" t="s">
        <v>26</v>
      </c>
      <c r="Q11" s="927"/>
      <c r="R11" s="913"/>
      <c r="S11" s="888"/>
      <c r="T11" s="934"/>
      <c r="U11" s="888"/>
      <c r="V11" s="937"/>
      <c r="W11" s="940"/>
      <c r="X11" s="942"/>
      <c r="Y11" s="931" t="s">
        <v>25</v>
      </c>
      <c r="Z11" s="968" t="s">
        <v>26</v>
      </c>
      <c r="AA11" s="974"/>
      <c r="AB11" s="977"/>
      <c r="AC11" s="913"/>
      <c r="AD11" s="1273"/>
      <c r="AE11" s="1276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72" t="s">
        <v>27</v>
      </c>
      <c r="AK11" s="929" t="s">
        <v>5</v>
      </c>
      <c r="AL11" s="929" t="s">
        <v>11</v>
      </c>
      <c r="AM11" s="951" t="s">
        <v>28</v>
      </c>
      <c r="AN11" s="953" t="s">
        <v>27</v>
      </c>
      <c r="AO11" s="6"/>
    </row>
    <row r="12" spans="2:41" s="34" customFormat="1" ht="15.75" customHeight="1" thickBot="1" x14ac:dyDescent="0.25">
      <c r="E12" s="892"/>
      <c r="F12" s="903"/>
      <c r="G12" s="906"/>
      <c r="H12" s="909"/>
      <c r="I12" s="919"/>
      <c r="J12" s="919"/>
      <c r="K12" s="914"/>
      <c r="L12" s="917"/>
      <c r="M12" s="922"/>
      <c r="N12" s="909"/>
      <c r="O12" s="919"/>
      <c r="P12" s="919"/>
      <c r="Q12" s="928"/>
      <c r="R12" s="914"/>
      <c r="S12" s="889"/>
      <c r="T12" s="935"/>
      <c r="U12" s="889"/>
      <c r="V12" s="938"/>
      <c r="W12" s="930"/>
      <c r="X12" s="943"/>
      <c r="Y12" s="932"/>
      <c r="Z12" s="969"/>
      <c r="AA12" s="975"/>
      <c r="AB12" s="978"/>
      <c r="AC12" s="914"/>
      <c r="AD12" s="1274"/>
      <c r="AE12" s="996"/>
      <c r="AF12" s="930"/>
      <c r="AG12" s="973"/>
      <c r="AH12" s="930"/>
      <c r="AI12" s="930"/>
      <c r="AJ12" s="973"/>
      <c r="AK12" s="930"/>
      <c r="AL12" s="930"/>
      <c r="AM12" s="952"/>
      <c r="AN12" s="954"/>
      <c r="AO12" s="6"/>
    </row>
    <row r="13" spans="2:41" x14ac:dyDescent="0.2">
      <c r="E13" s="117"/>
      <c r="F13" s="69"/>
      <c r="G13" s="9"/>
      <c r="H13" s="166"/>
      <c r="I13" s="38"/>
      <c r="J13" s="38"/>
      <c r="K13" s="17"/>
      <c r="L13" s="134"/>
      <c r="M13" s="116"/>
      <c r="N13" s="140"/>
      <c r="O13" s="38"/>
      <c r="P13" s="38"/>
      <c r="Q13" s="38"/>
      <c r="R13" s="17"/>
      <c r="S13" s="152"/>
      <c r="T13" s="39"/>
      <c r="U13" s="100"/>
      <c r="V13" s="13"/>
      <c r="W13" s="9"/>
      <c r="X13" s="153"/>
      <c r="Y13" s="38"/>
      <c r="Z13" s="38"/>
      <c r="AA13" s="38"/>
      <c r="AB13" s="118"/>
      <c r="AC13" s="119"/>
      <c r="AD13" s="37"/>
      <c r="AE13" s="13"/>
      <c r="AF13" s="9"/>
      <c r="AG13" s="17"/>
      <c r="AH13" s="9"/>
      <c r="AI13" s="9"/>
      <c r="AJ13" s="17"/>
      <c r="AK13" s="9"/>
      <c r="AL13" s="9"/>
      <c r="AM13" s="38"/>
      <c r="AN13" s="42"/>
      <c r="AO13" s="3"/>
    </row>
    <row r="14" spans="2:41" s="64" customFormat="1" x14ac:dyDescent="0.2">
      <c r="D14" s="58">
        <v>1</v>
      </c>
      <c r="E14" s="59" t="s">
        <v>29</v>
      </c>
      <c r="F14" s="69">
        <v>12749</v>
      </c>
      <c r="G14" s="9">
        <v>18496</v>
      </c>
      <c r="H14" s="148"/>
      <c r="I14" s="38">
        <f>(G14/G$14)</f>
        <v>1</v>
      </c>
      <c r="J14" s="61"/>
      <c r="K14" s="17">
        <v>4011527615</v>
      </c>
      <c r="L14" s="135"/>
      <c r="M14" s="64">
        <v>12520</v>
      </c>
      <c r="N14" s="141"/>
      <c r="O14" s="38">
        <f>(M14/M$14)</f>
        <v>1</v>
      </c>
      <c r="P14" s="61"/>
      <c r="Q14" s="38">
        <f>(M14/G14)</f>
        <v>0.67690311418685123</v>
      </c>
      <c r="R14" s="44">
        <v>3201070362</v>
      </c>
      <c r="S14" s="141"/>
      <c r="T14" s="45">
        <f>(R14/M14)</f>
        <v>255676.546485623</v>
      </c>
      <c r="U14" s="157"/>
      <c r="V14" s="62">
        <v>229</v>
      </c>
      <c r="W14" s="62">
        <v>5976</v>
      </c>
      <c r="X14" s="161"/>
      <c r="Y14" s="38">
        <f>(W14/W$14)</f>
        <v>1</v>
      </c>
      <c r="Z14" s="61"/>
      <c r="AA14" s="38">
        <f>(W14/G14)</f>
        <v>0.32309688581314877</v>
      </c>
      <c r="AB14" s="120"/>
      <c r="AC14" s="36">
        <v>810457253</v>
      </c>
      <c r="AD14" s="63"/>
      <c r="AE14" s="13">
        <v>25</v>
      </c>
      <c r="AF14" s="9">
        <v>50</v>
      </c>
      <c r="AG14" s="17">
        <v>7294746</v>
      </c>
      <c r="AH14" s="9">
        <v>19</v>
      </c>
      <c r="AI14" s="9">
        <v>70</v>
      </c>
      <c r="AJ14" s="17">
        <v>12150072</v>
      </c>
      <c r="AK14" s="9">
        <v>185</v>
      </c>
      <c r="AL14" s="9">
        <v>5856</v>
      </c>
      <c r="AM14" s="38">
        <f>(AL14/W14)</f>
        <v>0.97991967871485941</v>
      </c>
      <c r="AN14" s="42">
        <v>791012435</v>
      </c>
    </row>
    <row r="15" spans="2:41" s="15" customFormat="1" x14ac:dyDescent="0.2">
      <c r="D15" s="58">
        <v>2</v>
      </c>
      <c r="E15" s="8"/>
      <c r="F15" s="69"/>
      <c r="G15" s="9"/>
      <c r="H15" s="166"/>
      <c r="I15" s="38"/>
      <c r="J15" s="38"/>
      <c r="K15" s="17"/>
      <c r="L15" s="134"/>
      <c r="M15" s="64"/>
      <c r="N15" s="140"/>
      <c r="O15" s="38"/>
      <c r="P15" s="38"/>
      <c r="Q15" s="38"/>
      <c r="R15" s="44"/>
      <c r="S15" s="152"/>
      <c r="T15" s="39"/>
      <c r="U15" s="100"/>
      <c r="V15" s="13"/>
      <c r="W15" s="9"/>
      <c r="X15" s="153"/>
      <c r="Y15" s="38"/>
      <c r="Z15" s="38"/>
      <c r="AA15" s="38"/>
      <c r="AB15" s="40"/>
      <c r="AC15" s="17"/>
      <c r="AD15" s="41"/>
      <c r="AE15" s="13"/>
      <c r="AF15" s="9"/>
      <c r="AG15" s="17"/>
      <c r="AH15" s="9"/>
      <c r="AI15" s="9"/>
      <c r="AJ15" s="17"/>
      <c r="AK15" s="9"/>
      <c r="AL15" s="9"/>
      <c r="AM15" s="38"/>
      <c r="AN15" s="42"/>
      <c r="AO15" s="5"/>
    </row>
    <row r="16" spans="2:41" x14ac:dyDescent="0.2">
      <c r="D16" s="58">
        <v>3</v>
      </c>
      <c r="E16" s="8"/>
      <c r="F16" s="69"/>
      <c r="G16" s="9"/>
      <c r="H16" s="166"/>
      <c r="I16" s="38"/>
      <c r="J16" s="38"/>
      <c r="K16" s="17"/>
      <c r="L16" s="134"/>
      <c r="M16" s="64"/>
      <c r="N16" s="140"/>
      <c r="O16" s="38"/>
      <c r="P16" s="38"/>
      <c r="Q16" s="38"/>
      <c r="R16" s="44"/>
      <c r="S16" s="152"/>
      <c r="T16" s="39"/>
      <c r="U16" s="100"/>
      <c r="V16" s="13"/>
      <c r="W16" s="9"/>
      <c r="X16" s="153"/>
      <c r="Y16" s="38"/>
      <c r="Z16" s="38"/>
      <c r="AA16" s="38"/>
      <c r="AB16" s="40"/>
      <c r="AC16" s="17"/>
      <c r="AD16" s="41"/>
      <c r="AE16" s="13"/>
      <c r="AF16" s="9"/>
      <c r="AG16" s="17"/>
      <c r="AH16" s="9"/>
      <c r="AI16" s="9"/>
      <c r="AJ16" s="17"/>
      <c r="AK16" s="9"/>
      <c r="AL16" s="9"/>
      <c r="AM16" s="38"/>
      <c r="AN16" s="42"/>
    </row>
    <row r="17" spans="1:41" s="34" customFormat="1" x14ac:dyDescent="0.2">
      <c r="C17" s="34">
        <v>4</v>
      </c>
      <c r="D17" s="58">
        <v>4</v>
      </c>
      <c r="E17" s="8" t="s">
        <v>30</v>
      </c>
      <c r="F17" s="69">
        <v>36</v>
      </c>
      <c r="G17" s="9">
        <v>36</v>
      </c>
      <c r="H17" s="166"/>
      <c r="I17" s="38">
        <f>(G17/G$14)</f>
        <v>1.9463667820069203E-3</v>
      </c>
      <c r="J17" s="121">
        <f>(G17/G$17)</f>
        <v>1</v>
      </c>
      <c r="K17" s="17">
        <v>8786320</v>
      </c>
      <c r="L17" s="134"/>
      <c r="M17" s="64">
        <v>36</v>
      </c>
      <c r="N17" s="142"/>
      <c r="O17" s="38">
        <f>(M17/M$14)</f>
        <v>2.8753993610223642E-3</v>
      </c>
      <c r="P17" s="43">
        <f>(M17/M$17)</f>
        <v>1</v>
      </c>
      <c r="Q17" s="38">
        <f>(M17/G17)</f>
        <v>1</v>
      </c>
      <c r="R17" s="44">
        <v>8786320</v>
      </c>
      <c r="S17" s="153"/>
      <c r="T17" s="45">
        <f>(R17/M17)</f>
        <v>244064.44444444444</v>
      </c>
      <c r="U17" s="100"/>
      <c r="V17" s="62">
        <v>0</v>
      </c>
      <c r="W17" s="62">
        <v>0</v>
      </c>
      <c r="X17" s="161"/>
      <c r="Y17" s="38"/>
      <c r="Z17" s="43"/>
      <c r="AA17" s="38"/>
      <c r="AB17" s="120"/>
      <c r="AC17" s="36">
        <v>0</v>
      </c>
      <c r="AD17" s="100"/>
      <c r="AE17" s="13">
        <v>0</v>
      </c>
      <c r="AF17" s="9">
        <v>0</v>
      </c>
      <c r="AG17" s="17">
        <v>0</v>
      </c>
      <c r="AH17" s="9">
        <v>0</v>
      </c>
      <c r="AI17" s="9">
        <v>0</v>
      </c>
      <c r="AJ17" s="17">
        <v>0</v>
      </c>
      <c r="AK17" s="9">
        <v>0</v>
      </c>
      <c r="AL17" s="9">
        <v>0</v>
      </c>
      <c r="AM17" s="38"/>
      <c r="AN17" s="42">
        <v>0</v>
      </c>
    </row>
    <row r="18" spans="1:41" x14ac:dyDescent="0.2">
      <c r="B18" s="22">
        <v>2</v>
      </c>
      <c r="D18" s="58">
        <v>5</v>
      </c>
      <c r="E18" s="7" t="s">
        <v>31</v>
      </c>
      <c r="F18" s="68">
        <v>22</v>
      </c>
      <c r="G18" s="12">
        <v>22</v>
      </c>
      <c r="H18" s="149">
        <v>44</v>
      </c>
      <c r="I18" s="35">
        <f>(G18/G$14)</f>
        <v>1.1894463667820069E-3</v>
      </c>
      <c r="J18" s="88">
        <f>(G18/G$17)</f>
        <v>0.61111111111111116</v>
      </c>
      <c r="K18" s="16">
        <v>5876320</v>
      </c>
      <c r="L18" s="136">
        <v>40</v>
      </c>
      <c r="M18" s="82">
        <v>22</v>
      </c>
      <c r="N18" s="143">
        <v>41</v>
      </c>
      <c r="O18" s="35">
        <f>(M18/M$14)</f>
        <v>1.757188498402556E-3</v>
      </c>
      <c r="P18" s="46">
        <f>(M18/M$17)</f>
        <v>0.61111111111111116</v>
      </c>
      <c r="Q18" s="35">
        <f>(M18/G18)</f>
        <v>1</v>
      </c>
      <c r="R18" s="18">
        <v>5876320</v>
      </c>
      <c r="S18" s="154">
        <v>36</v>
      </c>
      <c r="T18" s="48">
        <f>(R18/M18)</f>
        <v>267105.45454545453</v>
      </c>
      <c r="U18" s="96">
        <v>20</v>
      </c>
      <c r="V18" s="71">
        <v>0</v>
      </c>
      <c r="W18" s="71">
        <v>0</v>
      </c>
      <c r="X18" s="154"/>
      <c r="Y18" s="35"/>
      <c r="Z18" s="46"/>
      <c r="AA18" s="35"/>
      <c r="AB18" s="47"/>
      <c r="AC18" s="72">
        <v>0</v>
      </c>
      <c r="AD18" s="96"/>
      <c r="AE18" s="11">
        <v>0</v>
      </c>
      <c r="AF18" s="12">
        <v>0</v>
      </c>
      <c r="AG18" s="16">
        <v>0</v>
      </c>
      <c r="AH18" s="12">
        <v>0</v>
      </c>
      <c r="AI18" s="12">
        <v>0</v>
      </c>
      <c r="AJ18" s="16">
        <v>0</v>
      </c>
      <c r="AK18" s="12">
        <v>0</v>
      </c>
      <c r="AL18" s="12">
        <v>0</v>
      </c>
      <c r="AM18" s="35"/>
      <c r="AN18" s="65">
        <v>0</v>
      </c>
    </row>
    <row r="19" spans="1:41" x14ac:dyDescent="0.2">
      <c r="D19" s="58">
        <v>6</v>
      </c>
      <c r="E19" s="7" t="s">
        <v>32</v>
      </c>
      <c r="F19" s="68">
        <v>0</v>
      </c>
      <c r="G19" s="12">
        <v>0</v>
      </c>
      <c r="H19" s="149"/>
      <c r="I19" s="35"/>
      <c r="J19" s="87"/>
      <c r="K19" s="16">
        <v>0</v>
      </c>
      <c r="L19" s="136"/>
      <c r="M19" s="82">
        <v>0</v>
      </c>
      <c r="N19" s="143"/>
      <c r="O19" s="35"/>
      <c r="P19" s="46"/>
      <c r="Q19" s="35"/>
      <c r="R19" s="18">
        <v>0</v>
      </c>
      <c r="S19" s="154"/>
      <c r="T19" s="48"/>
      <c r="U19" s="96"/>
      <c r="V19" s="71">
        <v>0</v>
      </c>
      <c r="W19" s="71">
        <v>0</v>
      </c>
      <c r="X19" s="162"/>
      <c r="Y19" s="35"/>
      <c r="Z19" s="46"/>
      <c r="AA19" s="35"/>
      <c r="AB19" s="98"/>
      <c r="AC19" s="72">
        <v>0</v>
      </c>
      <c r="AD19" s="96"/>
      <c r="AE19" s="11">
        <v>0</v>
      </c>
      <c r="AF19" s="12">
        <v>0</v>
      </c>
      <c r="AG19" s="16">
        <v>0</v>
      </c>
      <c r="AH19" s="12">
        <v>0</v>
      </c>
      <c r="AI19" s="12">
        <v>0</v>
      </c>
      <c r="AJ19" s="16">
        <v>0</v>
      </c>
      <c r="AK19" s="12">
        <v>0</v>
      </c>
      <c r="AL19" s="12">
        <v>0</v>
      </c>
      <c r="AM19" s="35"/>
      <c r="AN19" s="65">
        <v>0</v>
      </c>
    </row>
    <row r="20" spans="1:41" x14ac:dyDescent="0.2">
      <c r="D20" s="58">
        <v>7</v>
      </c>
      <c r="E20" s="7" t="s">
        <v>33</v>
      </c>
      <c r="F20" s="68">
        <v>5</v>
      </c>
      <c r="G20" s="12">
        <v>5</v>
      </c>
      <c r="H20" s="149">
        <v>56</v>
      </c>
      <c r="I20" s="57">
        <f>(G20/G$14)</f>
        <v>2.7032871972318341E-4</v>
      </c>
      <c r="J20" s="88">
        <f>(G20/G$17)</f>
        <v>0.1388888888888889</v>
      </c>
      <c r="K20" s="16">
        <v>1245000</v>
      </c>
      <c r="L20" s="136">
        <v>53</v>
      </c>
      <c r="M20" s="82">
        <v>5</v>
      </c>
      <c r="N20" s="143">
        <v>54</v>
      </c>
      <c r="O20" s="35">
        <f>(M20/M$14)</f>
        <v>3.9936102236421724E-4</v>
      </c>
      <c r="P20" s="46">
        <f>(M20/M$17)</f>
        <v>0.1388888888888889</v>
      </c>
      <c r="Q20" s="35">
        <f>(M20/G20)</f>
        <v>1</v>
      </c>
      <c r="R20" s="18">
        <v>1245000</v>
      </c>
      <c r="S20" s="154">
        <v>53</v>
      </c>
      <c r="T20" s="48">
        <f>(R20/M20)</f>
        <v>249000</v>
      </c>
      <c r="U20" s="96">
        <v>21</v>
      </c>
      <c r="V20" s="71">
        <v>0</v>
      </c>
      <c r="W20" s="71">
        <v>0</v>
      </c>
      <c r="X20" s="162"/>
      <c r="Y20" s="35"/>
      <c r="Z20" s="46"/>
      <c r="AA20" s="35"/>
      <c r="AB20" s="98"/>
      <c r="AC20" s="72">
        <v>0</v>
      </c>
      <c r="AD20" s="96"/>
      <c r="AE20" s="11">
        <v>0</v>
      </c>
      <c r="AF20" s="12">
        <v>0</v>
      </c>
      <c r="AG20" s="16">
        <v>0</v>
      </c>
      <c r="AH20" s="12">
        <v>0</v>
      </c>
      <c r="AI20" s="12">
        <v>0</v>
      </c>
      <c r="AJ20" s="16">
        <v>0</v>
      </c>
      <c r="AK20" s="12">
        <v>0</v>
      </c>
      <c r="AL20" s="12">
        <v>0</v>
      </c>
      <c r="AM20" s="35"/>
      <c r="AN20" s="65">
        <v>0</v>
      </c>
    </row>
    <row r="21" spans="1:41" x14ac:dyDescent="0.2">
      <c r="D21" s="58">
        <v>8</v>
      </c>
      <c r="E21" s="7" t="s">
        <v>34</v>
      </c>
      <c r="F21" s="68">
        <v>9</v>
      </c>
      <c r="G21" s="12">
        <v>9</v>
      </c>
      <c r="H21" s="149">
        <v>51</v>
      </c>
      <c r="I21" s="57">
        <f>(G21/G$14)</f>
        <v>4.8659169550173008E-4</v>
      </c>
      <c r="J21" s="88">
        <f>(G21/G$17)</f>
        <v>0.25</v>
      </c>
      <c r="K21" s="16">
        <v>1665000</v>
      </c>
      <c r="L21" s="136">
        <v>50</v>
      </c>
      <c r="M21" s="82">
        <v>9</v>
      </c>
      <c r="N21" s="143">
        <v>49</v>
      </c>
      <c r="O21" s="35">
        <f>(M21/M$14)</f>
        <v>7.1884984025559105E-4</v>
      </c>
      <c r="P21" s="46">
        <f>(M21/M$17)</f>
        <v>0.25</v>
      </c>
      <c r="Q21" s="35">
        <f>(M21/G21)</f>
        <v>1</v>
      </c>
      <c r="R21" s="18">
        <v>1665000</v>
      </c>
      <c r="S21" s="154">
        <v>50</v>
      </c>
      <c r="T21" s="48">
        <f>(R21/M21)</f>
        <v>185000</v>
      </c>
      <c r="U21" s="96">
        <v>44</v>
      </c>
      <c r="V21" s="71">
        <v>0</v>
      </c>
      <c r="W21" s="71">
        <v>0</v>
      </c>
      <c r="X21" s="162"/>
      <c r="Y21" s="35"/>
      <c r="Z21" s="46"/>
      <c r="AA21" s="35"/>
      <c r="AB21" s="98"/>
      <c r="AC21" s="72">
        <v>0</v>
      </c>
      <c r="AD21" s="96"/>
      <c r="AE21" s="11">
        <v>0</v>
      </c>
      <c r="AF21" s="12">
        <v>0</v>
      </c>
      <c r="AG21" s="16">
        <v>0</v>
      </c>
      <c r="AH21" s="12">
        <v>0</v>
      </c>
      <c r="AI21" s="12">
        <v>0</v>
      </c>
      <c r="AJ21" s="16">
        <v>0</v>
      </c>
      <c r="AK21" s="12">
        <v>0</v>
      </c>
      <c r="AL21" s="12">
        <v>0</v>
      </c>
      <c r="AM21" s="35"/>
      <c r="AN21" s="65">
        <v>0</v>
      </c>
    </row>
    <row r="22" spans="1:41" x14ac:dyDescent="0.2">
      <c r="D22" s="58">
        <v>9</v>
      </c>
      <c r="E22" s="7" t="s">
        <v>35</v>
      </c>
      <c r="F22" s="68">
        <v>0</v>
      </c>
      <c r="G22" s="12">
        <v>0</v>
      </c>
      <c r="H22" s="149"/>
      <c r="I22" s="35"/>
      <c r="J22" s="87"/>
      <c r="K22" s="16">
        <v>0</v>
      </c>
      <c r="L22" s="136"/>
      <c r="M22" s="82">
        <v>0</v>
      </c>
      <c r="N22" s="143"/>
      <c r="O22" s="35"/>
      <c r="P22" s="46"/>
      <c r="Q22" s="35"/>
      <c r="R22" s="18">
        <v>0</v>
      </c>
      <c r="S22" s="154"/>
      <c r="T22" s="48"/>
      <c r="U22" s="96"/>
      <c r="V22" s="71">
        <v>0</v>
      </c>
      <c r="W22" s="71">
        <v>0</v>
      </c>
      <c r="X22" s="162"/>
      <c r="Y22" s="35"/>
      <c r="Z22" s="46"/>
      <c r="AA22" s="35"/>
      <c r="AB22" s="98"/>
      <c r="AC22" s="72">
        <v>0</v>
      </c>
      <c r="AD22" s="96"/>
      <c r="AE22" s="11">
        <v>0</v>
      </c>
      <c r="AF22" s="12">
        <v>0</v>
      </c>
      <c r="AG22" s="16">
        <v>0</v>
      </c>
      <c r="AH22" s="12">
        <v>0</v>
      </c>
      <c r="AI22" s="12">
        <v>0</v>
      </c>
      <c r="AJ22" s="16">
        <v>0</v>
      </c>
      <c r="AK22" s="12">
        <v>0</v>
      </c>
      <c r="AL22" s="12">
        <v>0</v>
      </c>
      <c r="AM22" s="35"/>
      <c r="AN22" s="65">
        <v>0</v>
      </c>
    </row>
    <row r="23" spans="1:41" x14ac:dyDescent="0.2">
      <c r="D23" s="58">
        <v>10</v>
      </c>
      <c r="E23" s="7" t="s">
        <v>36</v>
      </c>
      <c r="F23" s="68">
        <v>0</v>
      </c>
      <c r="G23" s="12">
        <v>0</v>
      </c>
      <c r="H23" s="149"/>
      <c r="I23" s="35"/>
      <c r="J23" s="87"/>
      <c r="K23" s="16">
        <v>0</v>
      </c>
      <c r="L23" s="136"/>
      <c r="M23" s="82">
        <v>0</v>
      </c>
      <c r="N23" s="143"/>
      <c r="O23" s="35"/>
      <c r="P23" s="46"/>
      <c r="Q23" s="35"/>
      <c r="R23" s="18">
        <v>0</v>
      </c>
      <c r="S23" s="154"/>
      <c r="T23" s="48"/>
      <c r="U23" s="96"/>
      <c r="V23" s="71">
        <v>0</v>
      </c>
      <c r="W23" s="71">
        <v>0</v>
      </c>
      <c r="X23" s="154"/>
      <c r="Y23" s="35"/>
      <c r="Z23" s="46"/>
      <c r="AA23" s="35"/>
      <c r="AB23" s="47"/>
      <c r="AC23" s="72">
        <v>0</v>
      </c>
      <c r="AD23" s="96"/>
      <c r="AE23" s="11">
        <v>0</v>
      </c>
      <c r="AF23" s="12">
        <v>0</v>
      </c>
      <c r="AG23" s="16">
        <v>0</v>
      </c>
      <c r="AH23" s="12">
        <v>0</v>
      </c>
      <c r="AI23" s="12">
        <v>0</v>
      </c>
      <c r="AJ23" s="16">
        <v>0</v>
      </c>
      <c r="AK23" s="12">
        <v>0</v>
      </c>
      <c r="AL23" s="12">
        <v>0</v>
      </c>
      <c r="AM23" s="35"/>
      <c r="AN23" s="65">
        <v>0</v>
      </c>
    </row>
    <row r="24" spans="1:41" x14ac:dyDescent="0.2">
      <c r="D24" s="58">
        <v>11</v>
      </c>
      <c r="E24" s="7" t="s">
        <v>37</v>
      </c>
      <c r="F24" s="68">
        <v>0</v>
      </c>
      <c r="G24" s="12">
        <v>0</v>
      </c>
      <c r="H24" s="149"/>
      <c r="I24" s="35"/>
      <c r="J24" s="87"/>
      <c r="K24" s="16">
        <v>0</v>
      </c>
      <c r="L24" s="136"/>
      <c r="M24" s="82">
        <v>0</v>
      </c>
      <c r="N24" s="143"/>
      <c r="O24" s="35"/>
      <c r="P24" s="46"/>
      <c r="Q24" s="35"/>
      <c r="R24" s="18">
        <v>0</v>
      </c>
      <c r="S24" s="154"/>
      <c r="T24" s="48"/>
      <c r="U24" s="96"/>
      <c r="V24" s="71">
        <v>0</v>
      </c>
      <c r="W24" s="71">
        <v>0</v>
      </c>
      <c r="X24" s="162"/>
      <c r="Y24" s="35"/>
      <c r="Z24" s="46"/>
      <c r="AA24" s="35"/>
      <c r="AB24" s="98"/>
      <c r="AC24" s="72">
        <v>0</v>
      </c>
      <c r="AD24" s="96"/>
      <c r="AE24" s="11">
        <v>0</v>
      </c>
      <c r="AF24" s="12">
        <v>0</v>
      </c>
      <c r="AG24" s="16">
        <v>0</v>
      </c>
      <c r="AH24" s="12">
        <v>0</v>
      </c>
      <c r="AI24" s="12">
        <v>0</v>
      </c>
      <c r="AJ24" s="16">
        <v>0</v>
      </c>
      <c r="AK24" s="12">
        <v>0</v>
      </c>
      <c r="AL24" s="12">
        <v>0</v>
      </c>
      <c r="AM24" s="35"/>
      <c r="AN24" s="65">
        <v>0</v>
      </c>
    </row>
    <row r="25" spans="1:41" x14ac:dyDescent="0.2">
      <c r="D25" s="58">
        <v>12</v>
      </c>
      <c r="E25" s="7" t="s">
        <v>38</v>
      </c>
      <c r="F25" s="68">
        <v>0</v>
      </c>
      <c r="G25" s="12">
        <v>0</v>
      </c>
      <c r="H25" s="150"/>
      <c r="I25" s="35"/>
      <c r="J25" s="87"/>
      <c r="K25" s="16">
        <v>0</v>
      </c>
      <c r="L25" s="136"/>
      <c r="M25" s="82">
        <v>0</v>
      </c>
      <c r="N25" s="143"/>
      <c r="O25" s="35"/>
      <c r="P25" s="46"/>
      <c r="Q25" s="35"/>
      <c r="R25" s="18">
        <v>0</v>
      </c>
      <c r="S25" s="154"/>
      <c r="T25" s="48"/>
      <c r="U25" s="96"/>
      <c r="V25" s="71">
        <v>0</v>
      </c>
      <c r="W25" s="71">
        <v>0</v>
      </c>
      <c r="X25" s="162"/>
      <c r="Y25" s="35"/>
      <c r="Z25" s="46"/>
      <c r="AA25" s="35"/>
      <c r="AB25" s="98"/>
      <c r="AC25" s="72">
        <v>0</v>
      </c>
      <c r="AD25" s="96"/>
      <c r="AE25" s="11">
        <v>0</v>
      </c>
      <c r="AF25" s="12">
        <v>0</v>
      </c>
      <c r="AG25" s="16">
        <v>0</v>
      </c>
      <c r="AH25" s="12">
        <v>0</v>
      </c>
      <c r="AI25" s="12">
        <v>0</v>
      </c>
      <c r="AJ25" s="16">
        <v>0</v>
      </c>
      <c r="AK25" s="12">
        <v>0</v>
      </c>
      <c r="AL25" s="12">
        <v>0</v>
      </c>
      <c r="AM25" s="35"/>
      <c r="AN25" s="65">
        <v>0</v>
      </c>
    </row>
    <row r="26" spans="1:41" x14ac:dyDescent="0.2">
      <c r="D26" s="58">
        <v>13</v>
      </c>
      <c r="E26" s="7"/>
      <c r="F26" s="70"/>
      <c r="G26" s="10"/>
      <c r="H26" s="149"/>
      <c r="I26" s="46"/>
      <c r="J26" s="46"/>
      <c r="K26" s="16"/>
      <c r="L26" s="136"/>
      <c r="N26" s="143"/>
      <c r="O26" s="46"/>
      <c r="P26" s="46"/>
      <c r="Q26" s="35"/>
      <c r="R26" s="18"/>
      <c r="S26" s="154"/>
      <c r="T26" s="50"/>
      <c r="U26" s="96"/>
      <c r="V26" s="95"/>
      <c r="W26" s="169"/>
      <c r="X26" s="162"/>
      <c r="Y26" s="46"/>
      <c r="Z26" s="46"/>
      <c r="AA26" s="35"/>
      <c r="AB26" s="98"/>
      <c r="AC26" s="72"/>
      <c r="AD26" s="96"/>
      <c r="AE26" s="78"/>
      <c r="AF26" s="10"/>
      <c r="AG26" s="16"/>
      <c r="AH26" s="10"/>
      <c r="AI26" s="10"/>
      <c r="AJ26" s="16"/>
      <c r="AK26" s="10"/>
      <c r="AL26" s="10"/>
      <c r="AM26" s="35"/>
      <c r="AN26" s="65"/>
    </row>
    <row r="27" spans="1:41" x14ac:dyDescent="0.2">
      <c r="B27" s="34"/>
      <c r="C27" s="34">
        <v>1</v>
      </c>
      <c r="D27" s="58">
        <v>14</v>
      </c>
      <c r="E27" s="8" t="s">
        <v>39</v>
      </c>
      <c r="F27" s="69">
        <v>1419</v>
      </c>
      <c r="G27" s="9">
        <v>1745</v>
      </c>
      <c r="H27" s="148"/>
      <c r="I27" s="38">
        <f>(G27/G$14)</f>
        <v>9.4344723183391002E-2</v>
      </c>
      <c r="J27" s="121">
        <f>(G27/G$29)</f>
        <v>1.0139453805926786</v>
      </c>
      <c r="K27" s="17">
        <v>305089957</v>
      </c>
      <c r="L27" s="134"/>
      <c r="M27" s="64">
        <v>1405</v>
      </c>
      <c r="N27" s="142"/>
      <c r="O27" s="38">
        <f>(M27/M$14)</f>
        <v>0.11222044728434505</v>
      </c>
      <c r="P27" s="43">
        <f>(M27/M$29)</f>
        <v>1.0086145010768126</v>
      </c>
      <c r="Q27" s="38">
        <f>(M27/G27)</f>
        <v>0.80515759312320911</v>
      </c>
      <c r="R27" s="44">
        <v>268392737</v>
      </c>
      <c r="S27" s="153"/>
      <c r="T27" s="45">
        <f>(R27/M27)</f>
        <v>191026.8590747331</v>
      </c>
      <c r="U27" s="100"/>
      <c r="V27" s="62">
        <v>14</v>
      </c>
      <c r="W27" s="62">
        <v>340</v>
      </c>
      <c r="X27" s="153"/>
      <c r="Y27" s="38">
        <f>(W27/W$14)</f>
        <v>5.6894243641231593E-2</v>
      </c>
      <c r="Z27" s="43">
        <f>(W27/W$29)</f>
        <v>1.0365853658536586</v>
      </c>
      <c r="AA27" s="38">
        <f>(W27/G27)</f>
        <v>0.19484240687679083</v>
      </c>
      <c r="AB27" s="120"/>
      <c r="AC27" s="36">
        <v>36697220</v>
      </c>
      <c r="AD27" s="41"/>
      <c r="AE27" s="13">
        <v>1</v>
      </c>
      <c r="AF27" s="9">
        <v>2</v>
      </c>
      <c r="AG27" s="17">
        <v>525000</v>
      </c>
      <c r="AH27" s="9">
        <v>1</v>
      </c>
      <c r="AI27" s="9">
        <v>4</v>
      </c>
      <c r="AJ27" s="17">
        <v>2683806</v>
      </c>
      <c r="AK27" s="9">
        <v>12</v>
      </c>
      <c r="AL27" s="9">
        <v>334</v>
      </c>
      <c r="AM27" s="38">
        <f>(AL27/W27)</f>
        <v>0.98235294117647054</v>
      </c>
      <c r="AN27" s="42">
        <v>33488414</v>
      </c>
    </row>
    <row r="28" spans="1:41" x14ac:dyDescent="0.2">
      <c r="B28" s="52"/>
      <c r="C28" s="52"/>
      <c r="D28" s="58">
        <v>15</v>
      </c>
      <c r="E28" s="7" t="s">
        <v>40</v>
      </c>
      <c r="F28" s="68">
        <v>15</v>
      </c>
      <c r="G28" s="12">
        <v>24</v>
      </c>
      <c r="H28" s="149">
        <v>43</v>
      </c>
      <c r="I28" s="35">
        <f>(G28/G$14)</f>
        <v>1.2975778546712802E-3</v>
      </c>
      <c r="J28" s="88">
        <f>(G28/G$29)</f>
        <v>1.3945380592678676E-2</v>
      </c>
      <c r="K28" s="16">
        <v>10717131</v>
      </c>
      <c r="L28" s="136">
        <v>33</v>
      </c>
      <c r="M28" s="82">
        <v>12</v>
      </c>
      <c r="N28" s="143">
        <v>46</v>
      </c>
      <c r="O28" s="35">
        <f>(M28/M$14)</f>
        <v>9.5846645367412143E-4</v>
      </c>
      <c r="P28" s="46">
        <f>(M28/M$29)</f>
        <v>8.6145010768126345E-3</v>
      </c>
      <c r="Q28" s="35">
        <f>(M28/G28)</f>
        <v>0.5</v>
      </c>
      <c r="R28" s="18">
        <v>5405040</v>
      </c>
      <c r="S28" s="154">
        <v>38</v>
      </c>
      <c r="T28" s="48">
        <f>(R28/M28)</f>
        <v>450420</v>
      </c>
      <c r="U28" s="96">
        <v>4</v>
      </c>
      <c r="V28" s="167">
        <v>3</v>
      </c>
      <c r="W28" s="94">
        <v>12</v>
      </c>
      <c r="X28" s="162">
        <v>18</v>
      </c>
      <c r="Y28" s="35">
        <f>(W28/W$14)</f>
        <v>2.008032128514056E-3</v>
      </c>
      <c r="Z28" s="46">
        <f>(W28/W$29)</f>
        <v>3.6585365853658534E-2</v>
      </c>
      <c r="AA28" s="35">
        <f>(W28/G28)</f>
        <v>0.5</v>
      </c>
      <c r="AB28" s="98">
        <v>9</v>
      </c>
      <c r="AC28" s="16">
        <v>5312091</v>
      </c>
      <c r="AD28" s="96">
        <v>17</v>
      </c>
      <c r="AE28" s="11">
        <v>1</v>
      </c>
      <c r="AF28" s="12">
        <v>2</v>
      </c>
      <c r="AG28" s="16">
        <v>525000</v>
      </c>
      <c r="AH28" s="12">
        <v>1</v>
      </c>
      <c r="AI28" s="12">
        <v>4</v>
      </c>
      <c r="AJ28" s="16">
        <v>2683806</v>
      </c>
      <c r="AK28" s="12">
        <v>1</v>
      </c>
      <c r="AL28" s="12">
        <v>6</v>
      </c>
      <c r="AM28" s="35">
        <f>(AL28/W28)</f>
        <v>0.5</v>
      </c>
      <c r="AN28" s="65">
        <v>2103285</v>
      </c>
      <c r="AO28" s="5"/>
    </row>
    <row r="29" spans="1:41" x14ac:dyDescent="0.2">
      <c r="A29" s="34"/>
      <c r="B29" s="52">
        <v>2</v>
      </c>
      <c r="C29" s="52"/>
      <c r="D29" s="58">
        <v>16</v>
      </c>
      <c r="E29" s="7" t="s">
        <v>41</v>
      </c>
      <c r="F29" s="68">
        <v>1404</v>
      </c>
      <c r="G29" s="12">
        <v>1721</v>
      </c>
      <c r="H29" s="149">
        <v>4</v>
      </c>
      <c r="I29" s="35">
        <f>(G29/G$14)</f>
        <v>9.304714532871973E-2</v>
      </c>
      <c r="J29" s="88">
        <f>(G29/G$29)</f>
        <v>1</v>
      </c>
      <c r="K29" s="16">
        <v>294372826</v>
      </c>
      <c r="L29" s="136">
        <v>5</v>
      </c>
      <c r="M29" s="82">
        <v>1393</v>
      </c>
      <c r="N29" s="143">
        <v>3</v>
      </c>
      <c r="O29" s="35">
        <f>(M29/M$14)</f>
        <v>0.11126198083067093</v>
      </c>
      <c r="P29" s="46">
        <f>(M29/M$29)</f>
        <v>1</v>
      </c>
      <c r="Q29" s="35">
        <f>(M29/G29)</f>
        <v>0.80941313190005815</v>
      </c>
      <c r="R29" s="18">
        <v>262987697</v>
      </c>
      <c r="S29" s="154">
        <v>4</v>
      </c>
      <c r="T29" s="48">
        <f>(R29/M29)</f>
        <v>188792.31658291459</v>
      </c>
      <c r="U29" s="96">
        <v>43</v>
      </c>
      <c r="V29" s="71">
        <v>11</v>
      </c>
      <c r="W29" s="71">
        <v>328</v>
      </c>
      <c r="X29" s="162">
        <v>6</v>
      </c>
      <c r="Y29" s="35">
        <f>(W29/W$14)</f>
        <v>5.4886211512717539E-2</v>
      </c>
      <c r="Z29" s="46">
        <f>(W29/W$29)</f>
        <v>1</v>
      </c>
      <c r="AA29" s="35">
        <f>(W29/G29)</f>
        <v>0.19058686809994188</v>
      </c>
      <c r="AB29" s="98">
        <v>16</v>
      </c>
      <c r="AC29" s="72">
        <v>31385129</v>
      </c>
      <c r="AD29" s="49">
        <v>7</v>
      </c>
      <c r="AE29" s="11">
        <v>0</v>
      </c>
      <c r="AF29" s="12">
        <v>0</v>
      </c>
      <c r="AG29" s="16">
        <v>0</v>
      </c>
      <c r="AH29" s="12">
        <v>0</v>
      </c>
      <c r="AI29" s="12">
        <v>0</v>
      </c>
      <c r="AJ29" s="16">
        <v>0</v>
      </c>
      <c r="AK29" s="12">
        <v>11</v>
      </c>
      <c r="AL29" s="12">
        <v>328</v>
      </c>
      <c r="AM29" s="35">
        <f>(AL29/W29)</f>
        <v>1</v>
      </c>
      <c r="AN29" s="65">
        <v>31385129</v>
      </c>
      <c r="AO29" s="5"/>
    </row>
    <row r="30" spans="1:41" x14ac:dyDescent="0.2">
      <c r="A30" s="52"/>
      <c r="D30" s="58">
        <v>17</v>
      </c>
      <c r="E30" s="7"/>
      <c r="F30" s="70"/>
      <c r="G30" s="10"/>
      <c r="H30" s="149"/>
      <c r="I30" s="46"/>
      <c r="J30" s="46"/>
      <c r="K30" s="16"/>
      <c r="L30" s="136"/>
      <c r="N30" s="143"/>
      <c r="O30" s="46"/>
      <c r="P30" s="46"/>
      <c r="Q30" s="35"/>
      <c r="R30" s="18"/>
      <c r="S30" s="154"/>
      <c r="T30" s="50"/>
      <c r="U30" s="96"/>
      <c r="V30" s="169"/>
      <c r="W30" s="169"/>
      <c r="X30" s="162"/>
      <c r="Y30" s="46"/>
      <c r="Z30" s="46"/>
      <c r="AA30" s="35"/>
      <c r="AB30" s="98"/>
      <c r="AC30" s="72"/>
      <c r="AD30" s="96"/>
      <c r="AE30" s="78"/>
      <c r="AF30" s="10"/>
      <c r="AG30" s="16"/>
      <c r="AH30" s="10"/>
      <c r="AI30" s="10"/>
      <c r="AJ30" s="16"/>
      <c r="AK30" s="10"/>
      <c r="AL30" s="10"/>
      <c r="AM30" s="35"/>
      <c r="AN30" s="65"/>
    </row>
    <row r="31" spans="1:41" s="34" customFormat="1" x14ac:dyDescent="0.2">
      <c r="A31" s="52"/>
      <c r="B31" s="91">
        <v>1</v>
      </c>
      <c r="C31" s="22">
        <v>1.2</v>
      </c>
      <c r="D31" s="203">
        <v>18</v>
      </c>
      <c r="E31" s="8" t="s">
        <v>42</v>
      </c>
      <c r="F31" s="69">
        <v>205</v>
      </c>
      <c r="G31" s="9">
        <v>1557</v>
      </c>
      <c r="H31" s="148">
        <v>6</v>
      </c>
      <c r="I31" s="38">
        <f>(G31/G$14)</f>
        <v>8.4180363321799304E-2</v>
      </c>
      <c r="J31" s="121">
        <f>(G31/G$33)</f>
        <v>1.579107505070994</v>
      </c>
      <c r="K31" s="17">
        <v>314764990</v>
      </c>
      <c r="L31" s="134">
        <v>3</v>
      </c>
      <c r="M31" s="64">
        <v>191</v>
      </c>
      <c r="N31" s="142">
        <v>16</v>
      </c>
      <c r="O31" s="38">
        <f>(M31/M$14)</f>
        <v>1.52555910543131E-2</v>
      </c>
      <c r="P31" s="43">
        <f>(M31/M$33)</f>
        <v>0.21557562076749437</v>
      </c>
      <c r="Q31" s="38">
        <f>(M31/G31)</f>
        <v>0.12267180475272961</v>
      </c>
      <c r="R31" s="44">
        <v>26227600</v>
      </c>
      <c r="S31" s="153">
        <v>20</v>
      </c>
      <c r="T31" s="45">
        <f>(R31/M31)</f>
        <v>137317.27748691099</v>
      </c>
      <c r="U31" s="100">
        <v>54</v>
      </c>
      <c r="V31" s="62">
        <v>14</v>
      </c>
      <c r="W31" s="62">
        <v>1366</v>
      </c>
      <c r="X31" s="161">
        <v>1</v>
      </c>
      <c r="Y31" s="38">
        <f>(W31/W$14)</f>
        <v>0.22858099062918341</v>
      </c>
      <c r="Z31" s="43">
        <f>(W31/W$33)</f>
        <v>13.66</v>
      </c>
      <c r="AA31" s="38">
        <f>(W31/G31)</f>
        <v>0.87732819524727035</v>
      </c>
      <c r="AB31" s="120">
        <v>4</v>
      </c>
      <c r="AC31" s="36">
        <v>288537390</v>
      </c>
      <c r="AD31" s="101">
        <v>1</v>
      </c>
      <c r="AE31" s="13">
        <v>0</v>
      </c>
      <c r="AF31" s="9">
        <v>0</v>
      </c>
      <c r="AG31" s="17">
        <v>0</v>
      </c>
      <c r="AH31" s="9">
        <v>0</v>
      </c>
      <c r="AI31" s="9">
        <v>0</v>
      </c>
      <c r="AJ31" s="17">
        <v>0</v>
      </c>
      <c r="AK31" s="9">
        <v>14</v>
      </c>
      <c r="AL31" s="9">
        <v>1366</v>
      </c>
      <c r="AM31" s="38">
        <f>(AL31/W31)</f>
        <v>1</v>
      </c>
      <c r="AN31" s="42">
        <v>288537390</v>
      </c>
    </row>
    <row r="32" spans="1:41" s="52" customFormat="1" x14ac:dyDescent="0.2">
      <c r="A32" s="22"/>
      <c r="B32" s="91"/>
      <c r="C32" s="22"/>
      <c r="D32" s="203">
        <v>19</v>
      </c>
      <c r="E32" s="7"/>
      <c r="F32" s="68"/>
      <c r="G32" s="12"/>
      <c r="H32" s="149"/>
      <c r="I32" s="46"/>
      <c r="J32" s="46"/>
      <c r="K32" s="16"/>
      <c r="L32" s="136"/>
      <c r="M32" s="82"/>
      <c r="N32" s="143"/>
      <c r="O32" s="46"/>
      <c r="P32" s="46"/>
      <c r="Q32" s="35"/>
      <c r="R32" s="18"/>
      <c r="S32" s="154"/>
      <c r="T32" s="50"/>
      <c r="U32" s="96"/>
      <c r="V32" s="11"/>
      <c r="W32" s="53"/>
      <c r="X32" s="162"/>
      <c r="Y32" s="46"/>
      <c r="Z32" s="46"/>
      <c r="AA32" s="35"/>
      <c r="AB32" s="98"/>
      <c r="AC32" s="16"/>
      <c r="AD32" s="76"/>
      <c r="AE32" s="11"/>
      <c r="AF32" s="12"/>
      <c r="AG32" s="16"/>
      <c r="AH32" s="12"/>
      <c r="AI32" s="12"/>
      <c r="AJ32" s="16"/>
      <c r="AK32" s="12"/>
      <c r="AL32" s="12"/>
      <c r="AM32" s="35"/>
      <c r="AN32" s="65"/>
      <c r="AO32" s="5"/>
    </row>
    <row r="33" spans="1:41" s="52" customFormat="1" x14ac:dyDescent="0.2">
      <c r="A33" s="91"/>
      <c r="B33" s="91">
        <v>1</v>
      </c>
      <c r="C33" s="22">
        <v>1</v>
      </c>
      <c r="D33" s="203">
        <v>20</v>
      </c>
      <c r="E33" s="8" t="s">
        <v>43</v>
      </c>
      <c r="F33" s="69">
        <v>895</v>
      </c>
      <c r="G33" s="9">
        <v>986</v>
      </c>
      <c r="H33" s="148">
        <v>8</v>
      </c>
      <c r="I33" s="38">
        <f>(G33/G$14)</f>
        <v>5.3308823529411763E-2</v>
      </c>
      <c r="J33" s="121">
        <f>(G33/G$35)</f>
        <v>4.1083333333333334</v>
      </c>
      <c r="K33" s="17">
        <v>232772259</v>
      </c>
      <c r="L33" s="134">
        <v>7</v>
      </c>
      <c r="M33" s="64">
        <v>886</v>
      </c>
      <c r="N33" s="142">
        <v>4</v>
      </c>
      <c r="O33" s="38">
        <f>(M33/M$14)</f>
        <v>7.0766773162939292E-2</v>
      </c>
      <c r="P33" s="43">
        <f>(M33/M$35)</f>
        <v>3.7383966244725739</v>
      </c>
      <c r="Q33" s="38">
        <f>(M33/G33)</f>
        <v>0.89858012170385393</v>
      </c>
      <c r="R33" s="44">
        <v>212022259</v>
      </c>
      <c r="S33" s="153">
        <v>5</v>
      </c>
      <c r="T33" s="45">
        <f>(R33/M33)</f>
        <v>239302.77539503385</v>
      </c>
      <c r="U33" s="100">
        <v>25</v>
      </c>
      <c r="V33" s="62">
        <v>9</v>
      </c>
      <c r="W33" s="62">
        <v>100</v>
      </c>
      <c r="X33" s="153">
        <v>10</v>
      </c>
      <c r="Y33" s="38">
        <f>(W33/W$14)</f>
        <v>1.6733601070950468E-2</v>
      </c>
      <c r="Z33" s="43">
        <f>(W33/W$35)</f>
        <v>33.333333333333336</v>
      </c>
      <c r="AA33" s="38">
        <f>(W33/G33)</f>
        <v>0.10141987829614604</v>
      </c>
      <c r="AB33" s="120">
        <v>18</v>
      </c>
      <c r="AC33" s="36">
        <v>20750000</v>
      </c>
      <c r="AD33" s="270">
        <v>9</v>
      </c>
      <c r="AE33" s="13">
        <v>0</v>
      </c>
      <c r="AF33" s="9">
        <v>0</v>
      </c>
      <c r="AG33" s="17">
        <v>0</v>
      </c>
      <c r="AH33" s="9">
        <v>0</v>
      </c>
      <c r="AI33" s="9">
        <v>0</v>
      </c>
      <c r="AJ33" s="17">
        <v>0</v>
      </c>
      <c r="AK33" s="9">
        <v>9</v>
      </c>
      <c r="AL33" s="9">
        <v>100</v>
      </c>
      <c r="AM33" s="38">
        <f>(AL33/W33)</f>
        <v>1</v>
      </c>
      <c r="AN33" s="42">
        <v>20750000</v>
      </c>
    </row>
    <row r="34" spans="1:41" x14ac:dyDescent="0.2">
      <c r="A34" s="91"/>
      <c r="B34" s="91"/>
      <c r="D34" s="203">
        <v>21</v>
      </c>
      <c r="E34" s="7"/>
      <c r="F34" s="68"/>
      <c r="G34" s="12"/>
      <c r="H34" s="149"/>
      <c r="I34" s="46"/>
      <c r="J34" s="46"/>
      <c r="K34" s="16"/>
      <c r="L34" s="136"/>
      <c r="N34" s="143"/>
      <c r="O34" s="46"/>
      <c r="P34" s="46"/>
      <c r="Q34" s="35"/>
      <c r="R34" s="18"/>
      <c r="S34" s="154"/>
      <c r="T34" s="50"/>
      <c r="U34" s="96"/>
      <c r="V34" s="51"/>
      <c r="W34" s="12"/>
      <c r="X34" s="162"/>
      <c r="Y34" s="46"/>
      <c r="Z34" s="46"/>
      <c r="AA34" s="35"/>
      <c r="AB34" s="47"/>
      <c r="AC34" s="16"/>
      <c r="AD34" s="76"/>
      <c r="AE34" s="11"/>
      <c r="AF34" s="12"/>
      <c r="AG34" s="16"/>
      <c r="AH34" s="12"/>
      <c r="AI34" s="12"/>
      <c r="AJ34" s="16"/>
      <c r="AK34" s="12"/>
      <c r="AL34" s="12"/>
      <c r="AM34" s="35"/>
      <c r="AN34" s="65"/>
    </row>
    <row r="35" spans="1:41" s="91" customFormat="1" x14ac:dyDescent="0.2">
      <c r="B35" s="91">
        <v>1</v>
      </c>
      <c r="C35" s="22">
        <v>3</v>
      </c>
      <c r="D35" s="203">
        <v>22</v>
      </c>
      <c r="E35" s="8" t="s">
        <v>44</v>
      </c>
      <c r="F35" s="69">
        <v>238</v>
      </c>
      <c r="G35" s="9">
        <v>240</v>
      </c>
      <c r="H35" s="148">
        <v>15</v>
      </c>
      <c r="I35" s="38">
        <f>(G35/G$14)</f>
        <v>1.2975778546712802E-2</v>
      </c>
      <c r="J35" s="121">
        <f>(G35/G$37)</f>
        <v>2.5263157894736841</v>
      </c>
      <c r="K35" s="17">
        <v>57034959</v>
      </c>
      <c r="L35" s="134">
        <v>18</v>
      </c>
      <c r="M35" s="64">
        <v>237</v>
      </c>
      <c r="N35" s="142">
        <v>14</v>
      </c>
      <c r="O35" s="38">
        <f>(M35/M$14)</f>
        <v>1.8929712460063898E-2</v>
      </c>
      <c r="P35" s="43">
        <f>(M35/M$37)</f>
        <v>2.4947368421052634</v>
      </c>
      <c r="Q35" s="38">
        <f>(M35/G35)</f>
        <v>0.98750000000000004</v>
      </c>
      <c r="R35" s="44">
        <v>56284959</v>
      </c>
      <c r="S35" s="153">
        <v>17</v>
      </c>
      <c r="T35" s="45">
        <f>(R35/M35)</f>
        <v>237489.27848101265</v>
      </c>
      <c r="U35" s="100">
        <v>26</v>
      </c>
      <c r="V35" s="62">
        <v>1</v>
      </c>
      <c r="W35" s="62">
        <v>3</v>
      </c>
      <c r="X35" s="161">
        <v>20</v>
      </c>
      <c r="Y35" s="38">
        <f>(W35/W$14)</f>
        <v>5.0200803212851401E-4</v>
      </c>
      <c r="Z35" s="43" t="e">
        <f>(W35/W$37)</f>
        <v>#DIV/0!</v>
      </c>
      <c r="AA35" s="56">
        <f>(W35/G35)</f>
        <v>1.2500000000000001E-2</v>
      </c>
      <c r="AB35" s="120">
        <v>24</v>
      </c>
      <c r="AC35" s="36">
        <v>750000</v>
      </c>
      <c r="AD35" s="156">
        <v>22</v>
      </c>
      <c r="AE35" s="13">
        <v>0</v>
      </c>
      <c r="AF35" s="9">
        <v>0</v>
      </c>
      <c r="AG35" s="17">
        <v>0</v>
      </c>
      <c r="AH35" s="9">
        <v>1</v>
      </c>
      <c r="AI35" s="9">
        <v>3</v>
      </c>
      <c r="AJ35" s="17">
        <v>750000</v>
      </c>
      <c r="AK35" s="9">
        <v>0</v>
      </c>
      <c r="AL35" s="9">
        <v>0</v>
      </c>
      <c r="AM35" s="38"/>
      <c r="AN35" s="42">
        <v>0</v>
      </c>
      <c r="AO35" s="90"/>
    </row>
    <row r="36" spans="1:41" s="91" customFormat="1" x14ac:dyDescent="0.2">
      <c r="B36" s="22"/>
      <c r="C36" s="22"/>
      <c r="D36" s="58">
        <v>23</v>
      </c>
      <c r="E36" s="7"/>
      <c r="F36" s="68"/>
      <c r="G36" s="12"/>
      <c r="H36" s="149"/>
      <c r="I36" s="46"/>
      <c r="J36" s="46"/>
      <c r="K36" s="16"/>
      <c r="L36" s="136"/>
      <c r="M36" s="82"/>
      <c r="N36" s="143"/>
      <c r="O36" s="46"/>
      <c r="P36" s="46"/>
      <c r="Q36" s="35"/>
      <c r="R36" s="18"/>
      <c r="S36" s="154"/>
      <c r="T36" s="50"/>
      <c r="U36" s="96"/>
      <c r="V36" s="51"/>
      <c r="W36" s="12"/>
      <c r="X36" s="162"/>
      <c r="Y36" s="46"/>
      <c r="Z36" s="46"/>
      <c r="AA36" s="35"/>
      <c r="AB36" s="98"/>
      <c r="AC36" s="16"/>
      <c r="AD36" s="76"/>
      <c r="AE36" s="11"/>
      <c r="AF36" s="12"/>
      <c r="AG36" s="16"/>
      <c r="AH36" s="12"/>
      <c r="AI36" s="12"/>
      <c r="AJ36" s="16"/>
      <c r="AK36" s="12"/>
      <c r="AL36" s="12"/>
      <c r="AM36" s="35"/>
      <c r="AN36" s="65"/>
      <c r="AO36" s="90"/>
    </row>
    <row r="37" spans="1:41" s="91" customFormat="1" x14ac:dyDescent="0.2">
      <c r="B37" s="34"/>
      <c r="C37" s="34">
        <v>5</v>
      </c>
      <c r="D37" s="58">
        <v>24</v>
      </c>
      <c r="E37" s="8" t="s">
        <v>45</v>
      </c>
      <c r="F37" s="69">
        <v>95</v>
      </c>
      <c r="G37" s="9">
        <v>95</v>
      </c>
      <c r="H37" s="148"/>
      <c r="I37" s="38">
        <f>(G37/G$14)</f>
        <v>5.1362456747404842E-3</v>
      </c>
      <c r="J37" s="121">
        <f>(G37/G$39)</f>
        <v>3.1666666666666665</v>
      </c>
      <c r="K37" s="17">
        <v>19311113</v>
      </c>
      <c r="L37" s="134"/>
      <c r="M37" s="64">
        <v>95</v>
      </c>
      <c r="N37" s="142"/>
      <c r="O37" s="38">
        <f>(M37/M$14)</f>
        <v>7.5878594249201275E-3</v>
      </c>
      <c r="P37" s="43">
        <f>(M37/M$39)</f>
        <v>3.1666666666666665</v>
      </c>
      <c r="Q37" s="38">
        <f>(M37/G37)</f>
        <v>1</v>
      </c>
      <c r="R37" s="44">
        <v>19311113</v>
      </c>
      <c r="S37" s="153"/>
      <c r="T37" s="45">
        <f>(R37/M37)</f>
        <v>203274.87368421053</v>
      </c>
      <c r="U37" s="100"/>
      <c r="V37" s="62">
        <v>0</v>
      </c>
      <c r="W37" s="62">
        <v>0</v>
      </c>
      <c r="X37" s="161"/>
      <c r="Y37" s="38"/>
      <c r="Z37" s="43"/>
      <c r="AA37" s="38"/>
      <c r="AB37" s="120"/>
      <c r="AC37" s="36">
        <v>0</v>
      </c>
      <c r="AD37" s="75"/>
      <c r="AE37" s="13">
        <v>0</v>
      </c>
      <c r="AF37" s="9">
        <v>0</v>
      </c>
      <c r="AG37" s="17">
        <v>0</v>
      </c>
      <c r="AH37" s="9">
        <v>0</v>
      </c>
      <c r="AI37" s="9">
        <v>0</v>
      </c>
      <c r="AJ37" s="17">
        <v>0</v>
      </c>
      <c r="AK37" s="9">
        <v>0</v>
      </c>
      <c r="AL37" s="9">
        <v>0</v>
      </c>
      <c r="AM37" s="38"/>
      <c r="AN37" s="42">
        <v>0</v>
      </c>
    </row>
    <row r="38" spans="1:41" s="91" customFormat="1" x14ac:dyDescent="0.2">
      <c r="A38" s="22"/>
      <c r="B38" s="52">
        <v>2</v>
      </c>
      <c r="C38" s="52"/>
      <c r="D38" s="58">
        <v>25</v>
      </c>
      <c r="E38" s="7" t="s">
        <v>46</v>
      </c>
      <c r="F38" s="68">
        <v>58</v>
      </c>
      <c r="G38" s="12">
        <v>58</v>
      </c>
      <c r="H38" s="149">
        <v>32</v>
      </c>
      <c r="I38" s="35">
        <f>(G38/G$14)</f>
        <v>3.1358131487889272E-3</v>
      </c>
      <c r="J38" s="88">
        <f>(G38/G$39)</f>
        <v>1.9333333333333333</v>
      </c>
      <c r="K38" s="16">
        <v>14339470</v>
      </c>
      <c r="L38" s="136">
        <v>27</v>
      </c>
      <c r="M38" s="82">
        <v>58</v>
      </c>
      <c r="N38" s="143">
        <v>28</v>
      </c>
      <c r="O38" s="35">
        <f>(M38/M$14)</f>
        <v>4.6325878594249198E-3</v>
      </c>
      <c r="P38" s="46">
        <f>(M38/M$39)</f>
        <v>1.9333333333333333</v>
      </c>
      <c r="Q38" s="35">
        <f>(M38/G38)</f>
        <v>1</v>
      </c>
      <c r="R38" s="18">
        <v>14339470</v>
      </c>
      <c r="S38" s="154">
        <v>26</v>
      </c>
      <c r="T38" s="48">
        <f>(R38/M38)</f>
        <v>247232.24137931035</v>
      </c>
      <c r="U38" s="96">
        <v>24</v>
      </c>
      <c r="V38" s="167">
        <v>0</v>
      </c>
      <c r="W38" s="94">
        <v>0</v>
      </c>
      <c r="X38" s="162"/>
      <c r="Y38" s="35"/>
      <c r="Z38" s="46"/>
      <c r="AA38" s="35"/>
      <c r="AB38" s="98"/>
      <c r="AC38" s="16">
        <v>0</v>
      </c>
      <c r="AD38" s="158"/>
      <c r="AE38" s="11">
        <v>0</v>
      </c>
      <c r="AF38" s="12">
        <v>0</v>
      </c>
      <c r="AG38" s="16">
        <v>0</v>
      </c>
      <c r="AH38" s="12">
        <v>0</v>
      </c>
      <c r="AI38" s="12">
        <v>0</v>
      </c>
      <c r="AJ38" s="16">
        <v>0</v>
      </c>
      <c r="AK38" s="12">
        <v>0</v>
      </c>
      <c r="AL38" s="12">
        <v>0</v>
      </c>
      <c r="AM38" s="35"/>
      <c r="AN38" s="65">
        <v>0</v>
      </c>
      <c r="AO38" s="90"/>
    </row>
    <row r="39" spans="1:41" s="91" customFormat="1" x14ac:dyDescent="0.2">
      <c r="A39" s="34"/>
      <c r="B39" s="22"/>
      <c r="C39" s="22"/>
      <c r="D39" s="58">
        <v>26</v>
      </c>
      <c r="E39" s="7" t="s">
        <v>47</v>
      </c>
      <c r="F39" s="68">
        <v>30</v>
      </c>
      <c r="G39" s="12">
        <v>30</v>
      </c>
      <c r="H39" s="149">
        <v>40</v>
      </c>
      <c r="I39" s="35">
        <f>(G39/G$14)</f>
        <v>1.6219723183391003E-3</v>
      </c>
      <c r="J39" s="88">
        <f>(G39/G$39)</f>
        <v>1</v>
      </c>
      <c r="K39" s="16">
        <v>4037643</v>
      </c>
      <c r="L39" s="136">
        <v>42</v>
      </c>
      <c r="M39" s="82">
        <v>30</v>
      </c>
      <c r="N39" s="143">
        <v>38</v>
      </c>
      <c r="O39" s="35">
        <f>(M39/M$14)</f>
        <v>2.3961661341853034E-3</v>
      </c>
      <c r="P39" s="46">
        <f>(M39/M$39)</f>
        <v>1</v>
      </c>
      <c r="Q39" s="35">
        <f>(M39/G39)</f>
        <v>1</v>
      </c>
      <c r="R39" s="18">
        <v>4037643</v>
      </c>
      <c r="S39" s="154">
        <v>39</v>
      </c>
      <c r="T39" s="48">
        <f>(R39/M39)</f>
        <v>134588.1</v>
      </c>
      <c r="U39" s="96">
        <v>55</v>
      </c>
      <c r="V39" s="71">
        <v>0</v>
      </c>
      <c r="W39" s="71">
        <v>0</v>
      </c>
      <c r="X39" s="162"/>
      <c r="Y39" s="35"/>
      <c r="Z39" s="46"/>
      <c r="AA39" s="35"/>
      <c r="AB39" s="47"/>
      <c r="AC39" s="72">
        <v>0</v>
      </c>
      <c r="AD39" s="76"/>
      <c r="AE39" s="11">
        <v>0</v>
      </c>
      <c r="AF39" s="12">
        <v>0</v>
      </c>
      <c r="AG39" s="16">
        <v>0</v>
      </c>
      <c r="AH39" s="12">
        <v>0</v>
      </c>
      <c r="AI39" s="12">
        <v>0</v>
      </c>
      <c r="AJ39" s="16">
        <v>0</v>
      </c>
      <c r="AK39" s="12">
        <v>0</v>
      </c>
      <c r="AL39" s="12">
        <v>0</v>
      </c>
      <c r="AM39" s="35"/>
      <c r="AN39" s="65">
        <v>0</v>
      </c>
      <c r="AO39" s="90"/>
    </row>
    <row r="40" spans="1:41" x14ac:dyDescent="0.2">
      <c r="A40" s="52"/>
      <c r="D40" s="58">
        <v>27</v>
      </c>
      <c r="E40" s="7" t="s">
        <v>48</v>
      </c>
      <c r="F40" s="68">
        <v>1</v>
      </c>
      <c r="G40" s="12">
        <v>1</v>
      </c>
      <c r="H40" s="149">
        <v>65</v>
      </c>
      <c r="I40" s="57">
        <f>(G40/G$14)</f>
        <v>5.406574394463668E-5</v>
      </c>
      <c r="J40" s="88">
        <f>(G40/G$39)</f>
        <v>3.3333333333333333E-2</v>
      </c>
      <c r="K40" s="16">
        <v>124000</v>
      </c>
      <c r="L40" s="136">
        <v>68</v>
      </c>
      <c r="M40" s="82">
        <v>1</v>
      </c>
      <c r="N40" s="143">
        <v>64</v>
      </c>
      <c r="O40" s="57">
        <f>(M40/M$14)</f>
        <v>7.9872204472843453E-5</v>
      </c>
      <c r="P40" s="46">
        <f>(M40/M$39)</f>
        <v>3.3333333333333333E-2</v>
      </c>
      <c r="Q40" s="35">
        <f>(M40/G40)</f>
        <v>1</v>
      </c>
      <c r="R40" s="18">
        <v>124000</v>
      </c>
      <c r="S40" s="154">
        <v>67</v>
      </c>
      <c r="T40" s="48">
        <f>(R40/M40)</f>
        <v>124000</v>
      </c>
      <c r="U40" s="96">
        <v>59</v>
      </c>
      <c r="V40" s="71">
        <v>0</v>
      </c>
      <c r="W40" s="71">
        <v>0</v>
      </c>
      <c r="X40" s="154"/>
      <c r="Y40" s="57"/>
      <c r="Z40" s="46"/>
      <c r="AA40" s="35"/>
      <c r="AB40" s="98"/>
      <c r="AC40" s="72">
        <v>0</v>
      </c>
      <c r="AD40" s="76"/>
      <c r="AE40" s="11">
        <v>0</v>
      </c>
      <c r="AF40" s="12">
        <v>0</v>
      </c>
      <c r="AG40" s="16">
        <v>0</v>
      </c>
      <c r="AH40" s="12">
        <v>0</v>
      </c>
      <c r="AI40" s="12">
        <v>0</v>
      </c>
      <c r="AJ40" s="16">
        <v>0</v>
      </c>
      <c r="AK40" s="12">
        <v>0</v>
      </c>
      <c r="AL40" s="12">
        <v>0</v>
      </c>
      <c r="AM40" s="35"/>
      <c r="AN40" s="65">
        <v>0</v>
      </c>
    </row>
    <row r="41" spans="1:41" s="34" customFormat="1" x14ac:dyDescent="0.2">
      <c r="A41" s="22"/>
      <c r="B41" s="52"/>
      <c r="C41" s="52"/>
      <c r="D41" s="58">
        <v>28</v>
      </c>
      <c r="E41" s="7" t="s">
        <v>49</v>
      </c>
      <c r="F41" s="68">
        <v>0</v>
      </c>
      <c r="G41" s="12">
        <v>0</v>
      </c>
      <c r="H41" s="149"/>
      <c r="I41" s="35"/>
      <c r="J41" s="87"/>
      <c r="K41" s="16">
        <v>0</v>
      </c>
      <c r="L41" s="136"/>
      <c r="M41" s="82">
        <v>0</v>
      </c>
      <c r="N41" s="143"/>
      <c r="O41" s="57"/>
      <c r="P41" s="46"/>
      <c r="Q41" s="35"/>
      <c r="R41" s="18">
        <v>0</v>
      </c>
      <c r="S41" s="154"/>
      <c r="T41" s="48"/>
      <c r="U41" s="96"/>
      <c r="V41" s="71">
        <v>0</v>
      </c>
      <c r="W41" s="71">
        <v>0</v>
      </c>
      <c r="X41" s="162"/>
      <c r="Y41" s="57"/>
      <c r="Z41" s="46"/>
      <c r="AA41" s="35"/>
      <c r="AB41" s="47"/>
      <c r="AC41" s="72">
        <v>0</v>
      </c>
      <c r="AD41" s="76"/>
      <c r="AE41" s="11">
        <v>0</v>
      </c>
      <c r="AF41" s="12">
        <v>0</v>
      </c>
      <c r="AG41" s="16">
        <v>0</v>
      </c>
      <c r="AH41" s="12">
        <v>0</v>
      </c>
      <c r="AI41" s="12">
        <v>0</v>
      </c>
      <c r="AJ41" s="16">
        <v>0</v>
      </c>
      <c r="AK41" s="12">
        <v>0</v>
      </c>
      <c r="AL41" s="12">
        <v>0</v>
      </c>
      <c r="AM41" s="35"/>
      <c r="AN41" s="65">
        <v>0</v>
      </c>
    </row>
    <row r="42" spans="1:41" s="52" customFormat="1" x14ac:dyDescent="0.2">
      <c r="A42" s="22"/>
      <c r="B42" s="22"/>
      <c r="C42" s="22"/>
      <c r="D42" s="58">
        <v>29</v>
      </c>
      <c r="E42" s="7" t="s">
        <v>50</v>
      </c>
      <c r="F42" s="68">
        <v>2</v>
      </c>
      <c r="G42" s="12">
        <v>2</v>
      </c>
      <c r="H42" s="149">
        <v>59</v>
      </c>
      <c r="I42" s="89">
        <f>(G42/G$14)</f>
        <v>1.0813148788927336E-4</v>
      </c>
      <c r="J42" s="88">
        <f>(G42/G$39)</f>
        <v>6.6666666666666666E-2</v>
      </c>
      <c r="K42" s="16">
        <v>200000</v>
      </c>
      <c r="L42" s="136">
        <v>65</v>
      </c>
      <c r="M42" s="82">
        <v>2</v>
      </c>
      <c r="N42" s="143">
        <v>58</v>
      </c>
      <c r="O42" s="57">
        <f>(M42/M$14)</f>
        <v>1.5974440894568691E-4</v>
      </c>
      <c r="P42" s="46">
        <f>(M42/M$39)</f>
        <v>6.6666666666666666E-2</v>
      </c>
      <c r="Q42" s="35">
        <f>(M42/G42)</f>
        <v>1</v>
      </c>
      <c r="R42" s="18">
        <v>200000</v>
      </c>
      <c r="S42" s="154">
        <v>64</v>
      </c>
      <c r="T42" s="48">
        <f>(R42/M42)</f>
        <v>100000</v>
      </c>
      <c r="U42" s="96">
        <v>66</v>
      </c>
      <c r="V42" s="71">
        <v>0</v>
      </c>
      <c r="W42" s="71">
        <v>0</v>
      </c>
      <c r="X42" s="162"/>
      <c r="Y42" s="57"/>
      <c r="Z42" s="46"/>
      <c r="AA42" s="35"/>
      <c r="AB42" s="98"/>
      <c r="AC42" s="72">
        <v>0</v>
      </c>
      <c r="AD42" s="76"/>
      <c r="AE42" s="11">
        <v>0</v>
      </c>
      <c r="AF42" s="12">
        <v>0</v>
      </c>
      <c r="AG42" s="16">
        <v>0</v>
      </c>
      <c r="AH42" s="12">
        <v>0</v>
      </c>
      <c r="AI42" s="12">
        <v>0</v>
      </c>
      <c r="AJ42" s="16">
        <v>0</v>
      </c>
      <c r="AK42" s="12">
        <v>0</v>
      </c>
      <c r="AL42" s="12">
        <v>0</v>
      </c>
      <c r="AM42" s="35"/>
      <c r="AN42" s="65">
        <v>0</v>
      </c>
    </row>
    <row r="43" spans="1:41" s="52" customFormat="1" x14ac:dyDescent="0.2">
      <c r="A43" s="22"/>
      <c r="B43" s="22"/>
      <c r="C43" s="22"/>
      <c r="D43" s="58">
        <v>30</v>
      </c>
      <c r="E43" s="7" t="s">
        <v>51</v>
      </c>
      <c r="F43" s="68">
        <v>0</v>
      </c>
      <c r="G43" s="12">
        <v>0</v>
      </c>
      <c r="H43" s="149"/>
      <c r="I43" s="35"/>
      <c r="J43" s="87"/>
      <c r="K43" s="16">
        <v>0</v>
      </c>
      <c r="L43" s="136"/>
      <c r="M43" s="82">
        <v>0</v>
      </c>
      <c r="N43" s="143"/>
      <c r="O43" s="35"/>
      <c r="P43" s="46"/>
      <c r="Q43" s="35"/>
      <c r="R43" s="18">
        <v>0</v>
      </c>
      <c r="S43" s="154"/>
      <c r="T43" s="50"/>
      <c r="U43" s="96"/>
      <c r="V43" s="71">
        <v>0</v>
      </c>
      <c r="W43" s="71">
        <v>0</v>
      </c>
      <c r="X43" s="162"/>
      <c r="Y43" s="35"/>
      <c r="Z43" s="46"/>
      <c r="AA43" s="35"/>
      <c r="AB43" s="98"/>
      <c r="AC43" s="72">
        <v>0</v>
      </c>
      <c r="AD43" s="76"/>
      <c r="AE43" s="11">
        <v>0</v>
      </c>
      <c r="AF43" s="12">
        <v>0</v>
      </c>
      <c r="AG43" s="16">
        <v>0</v>
      </c>
      <c r="AH43" s="12">
        <v>0</v>
      </c>
      <c r="AI43" s="12">
        <v>0</v>
      </c>
      <c r="AJ43" s="16">
        <v>0</v>
      </c>
      <c r="AK43" s="12">
        <v>0</v>
      </c>
      <c r="AL43" s="12">
        <v>0</v>
      </c>
      <c r="AM43" s="35"/>
      <c r="AN43" s="65">
        <v>0</v>
      </c>
    </row>
    <row r="44" spans="1:41" s="52" customFormat="1" x14ac:dyDescent="0.2">
      <c r="A44" s="22"/>
      <c r="B44" s="22"/>
      <c r="C44" s="22"/>
      <c r="D44" s="58">
        <v>31</v>
      </c>
      <c r="E44" s="7" t="s">
        <v>52</v>
      </c>
      <c r="F44" s="68">
        <v>0</v>
      </c>
      <c r="G44" s="12">
        <v>0</v>
      </c>
      <c r="H44" s="149"/>
      <c r="I44" s="35"/>
      <c r="J44" s="87"/>
      <c r="K44" s="16">
        <v>0</v>
      </c>
      <c r="L44" s="136"/>
      <c r="M44" s="82">
        <v>0</v>
      </c>
      <c r="N44" s="143"/>
      <c r="O44" s="35"/>
      <c r="P44" s="46"/>
      <c r="Q44" s="35"/>
      <c r="R44" s="18">
        <v>0</v>
      </c>
      <c r="S44" s="154"/>
      <c r="T44" s="50"/>
      <c r="U44" s="96"/>
      <c r="V44" s="71">
        <v>0</v>
      </c>
      <c r="W44" s="71">
        <v>0</v>
      </c>
      <c r="X44" s="154"/>
      <c r="Y44" s="35"/>
      <c r="Z44" s="46"/>
      <c r="AA44" s="35"/>
      <c r="AB44" s="98"/>
      <c r="AC44" s="72">
        <v>0</v>
      </c>
      <c r="AD44" s="76"/>
      <c r="AE44" s="11">
        <v>0</v>
      </c>
      <c r="AF44" s="12">
        <v>0</v>
      </c>
      <c r="AG44" s="16">
        <v>0</v>
      </c>
      <c r="AH44" s="12">
        <v>0</v>
      </c>
      <c r="AI44" s="12">
        <v>0</v>
      </c>
      <c r="AJ44" s="16">
        <v>0</v>
      </c>
      <c r="AK44" s="12">
        <v>0</v>
      </c>
      <c r="AL44" s="12">
        <v>0</v>
      </c>
      <c r="AM44" s="35"/>
      <c r="AN44" s="65">
        <v>0</v>
      </c>
    </row>
    <row r="45" spans="1:41" x14ac:dyDescent="0.2">
      <c r="A45" s="52"/>
      <c r="D45" s="58">
        <v>32</v>
      </c>
      <c r="E45" s="7" t="s">
        <v>53</v>
      </c>
      <c r="F45" s="68">
        <v>0</v>
      </c>
      <c r="G45" s="12">
        <v>0</v>
      </c>
      <c r="H45" s="150"/>
      <c r="I45" s="35"/>
      <c r="J45" s="87"/>
      <c r="K45" s="16">
        <v>0</v>
      </c>
      <c r="L45" s="136"/>
      <c r="M45" s="82">
        <v>0</v>
      </c>
      <c r="N45" s="143"/>
      <c r="O45" s="35"/>
      <c r="P45" s="46"/>
      <c r="Q45" s="35"/>
      <c r="R45" s="18">
        <v>0</v>
      </c>
      <c r="S45" s="154"/>
      <c r="T45" s="50"/>
      <c r="U45" s="96"/>
      <c r="V45" s="71">
        <v>0</v>
      </c>
      <c r="W45" s="71">
        <v>0</v>
      </c>
      <c r="X45" s="162"/>
      <c r="Y45" s="35"/>
      <c r="Z45" s="46"/>
      <c r="AA45" s="35"/>
      <c r="AB45" s="98"/>
      <c r="AC45" s="72">
        <v>0</v>
      </c>
      <c r="AD45" s="76"/>
      <c r="AE45" s="11">
        <v>0</v>
      </c>
      <c r="AF45" s="12">
        <v>0</v>
      </c>
      <c r="AG45" s="16">
        <v>0</v>
      </c>
      <c r="AH45" s="12">
        <v>0</v>
      </c>
      <c r="AI45" s="12">
        <v>0</v>
      </c>
      <c r="AJ45" s="16">
        <v>0</v>
      </c>
      <c r="AK45" s="12">
        <v>0</v>
      </c>
      <c r="AL45" s="12">
        <v>0</v>
      </c>
      <c r="AM45" s="35"/>
      <c r="AN45" s="65">
        <v>0</v>
      </c>
    </row>
    <row r="46" spans="1:41" x14ac:dyDescent="0.2">
      <c r="D46" s="58">
        <v>33</v>
      </c>
      <c r="E46" s="7" t="s">
        <v>54</v>
      </c>
      <c r="F46" s="68">
        <v>2</v>
      </c>
      <c r="G46" s="12">
        <v>2</v>
      </c>
      <c r="H46" s="149">
        <v>59</v>
      </c>
      <c r="I46" s="57">
        <f>(G46/G$14)</f>
        <v>1.0813148788927336E-4</v>
      </c>
      <c r="J46" s="88">
        <f>(G46/G$39)</f>
        <v>6.6666666666666666E-2</v>
      </c>
      <c r="K46" s="16">
        <v>250000</v>
      </c>
      <c r="L46" s="136">
        <v>62</v>
      </c>
      <c r="M46" s="82">
        <v>2</v>
      </c>
      <c r="N46" s="143">
        <v>58</v>
      </c>
      <c r="O46" s="57">
        <f>(M46/M$14)</f>
        <v>1.5974440894568691E-4</v>
      </c>
      <c r="P46" s="46">
        <f>(M46/M$39)</f>
        <v>6.6666666666666666E-2</v>
      </c>
      <c r="Q46" s="35">
        <f>(M46/G46)</f>
        <v>1</v>
      </c>
      <c r="R46" s="18">
        <v>250000</v>
      </c>
      <c r="S46" s="154">
        <v>61</v>
      </c>
      <c r="T46" s="48">
        <f>(R46/M46)</f>
        <v>125000</v>
      </c>
      <c r="U46" s="96">
        <v>58</v>
      </c>
      <c r="V46" s="71">
        <v>0</v>
      </c>
      <c r="W46" s="71">
        <v>0</v>
      </c>
      <c r="X46" s="154"/>
      <c r="Y46" s="57"/>
      <c r="Z46" s="46"/>
      <c r="AA46" s="35"/>
      <c r="AB46" s="98"/>
      <c r="AC46" s="72">
        <v>0</v>
      </c>
      <c r="AD46" s="76"/>
      <c r="AE46" s="11">
        <v>0</v>
      </c>
      <c r="AF46" s="12">
        <v>0</v>
      </c>
      <c r="AG46" s="16">
        <v>0</v>
      </c>
      <c r="AH46" s="12">
        <v>0</v>
      </c>
      <c r="AI46" s="12">
        <v>0</v>
      </c>
      <c r="AJ46" s="16">
        <v>0</v>
      </c>
      <c r="AK46" s="12">
        <v>0</v>
      </c>
      <c r="AL46" s="12">
        <v>0</v>
      </c>
      <c r="AM46" s="35"/>
      <c r="AN46" s="65">
        <v>0</v>
      </c>
    </row>
    <row r="47" spans="1:41" x14ac:dyDescent="0.2">
      <c r="D47" s="58">
        <v>34</v>
      </c>
      <c r="E47" s="7" t="s">
        <v>55</v>
      </c>
      <c r="F47" s="68">
        <v>2</v>
      </c>
      <c r="G47" s="12">
        <v>2</v>
      </c>
      <c r="H47" s="149">
        <v>59</v>
      </c>
      <c r="I47" s="57">
        <f>(G47/G$14)</f>
        <v>1.0813148788927336E-4</v>
      </c>
      <c r="J47" s="88">
        <f>(G47/G$39)</f>
        <v>6.6666666666666666E-2</v>
      </c>
      <c r="K47" s="16">
        <v>360000</v>
      </c>
      <c r="L47" s="136">
        <v>61</v>
      </c>
      <c r="M47" s="82">
        <v>2</v>
      </c>
      <c r="N47" s="143">
        <v>58</v>
      </c>
      <c r="O47" s="57">
        <f>(M47/M$14)</f>
        <v>1.5974440894568691E-4</v>
      </c>
      <c r="P47" s="46">
        <f>(M47/M$39)</f>
        <v>6.6666666666666666E-2</v>
      </c>
      <c r="Q47" s="35">
        <f>(M47/G47)</f>
        <v>1</v>
      </c>
      <c r="R47" s="18">
        <v>360000</v>
      </c>
      <c r="S47" s="154">
        <v>60</v>
      </c>
      <c r="T47" s="48">
        <f>(R47/M47)</f>
        <v>180000</v>
      </c>
      <c r="U47" s="96">
        <v>46</v>
      </c>
      <c r="V47" s="71">
        <v>0</v>
      </c>
      <c r="W47" s="71">
        <v>0</v>
      </c>
      <c r="X47" s="162"/>
      <c r="Y47" s="57"/>
      <c r="Z47" s="46"/>
      <c r="AA47" s="35"/>
      <c r="AB47" s="47"/>
      <c r="AC47" s="72">
        <v>0</v>
      </c>
      <c r="AD47" s="76"/>
      <c r="AE47" s="11">
        <v>0</v>
      </c>
      <c r="AF47" s="12">
        <v>0</v>
      </c>
      <c r="AG47" s="16">
        <v>0</v>
      </c>
      <c r="AH47" s="12">
        <v>0</v>
      </c>
      <c r="AI47" s="12">
        <v>0</v>
      </c>
      <c r="AJ47" s="16">
        <v>0</v>
      </c>
      <c r="AK47" s="12">
        <v>0</v>
      </c>
      <c r="AL47" s="12">
        <v>0</v>
      </c>
      <c r="AM47" s="35"/>
      <c r="AN47" s="65">
        <v>0</v>
      </c>
    </row>
    <row r="48" spans="1:41" x14ac:dyDescent="0.2">
      <c r="D48" s="58">
        <v>35</v>
      </c>
      <c r="E48" s="7"/>
      <c r="F48" s="70"/>
      <c r="G48" s="10"/>
      <c r="H48" s="149"/>
      <c r="I48" s="46"/>
      <c r="J48" s="46"/>
      <c r="K48" s="16"/>
      <c r="L48" s="136"/>
      <c r="N48" s="143"/>
      <c r="O48" s="46"/>
      <c r="P48" s="46"/>
      <c r="Q48" s="35"/>
      <c r="R48" s="18"/>
      <c r="S48" s="154"/>
      <c r="T48" s="50"/>
      <c r="U48" s="96"/>
      <c r="V48" s="95"/>
      <c r="W48" s="169"/>
      <c r="X48" s="162"/>
      <c r="Y48" s="46"/>
      <c r="Z48" s="46"/>
      <c r="AA48" s="35"/>
      <c r="AB48" s="98"/>
      <c r="AC48" s="72"/>
      <c r="AD48" s="76"/>
      <c r="AE48" s="78"/>
      <c r="AF48" s="10"/>
      <c r="AG48" s="16"/>
      <c r="AH48" s="10"/>
      <c r="AI48" s="10"/>
      <c r="AJ48" s="16"/>
      <c r="AK48" s="10"/>
      <c r="AL48" s="10"/>
      <c r="AM48" s="35"/>
      <c r="AN48" s="65"/>
    </row>
    <row r="49" spans="1:41" s="52" customFormat="1" x14ac:dyDescent="0.2">
      <c r="A49" s="22"/>
      <c r="B49" s="91">
        <v>1</v>
      </c>
      <c r="C49" s="22">
        <v>1</v>
      </c>
      <c r="D49" s="203">
        <v>36</v>
      </c>
      <c r="E49" s="8" t="s">
        <v>56</v>
      </c>
      <c r="F49" s="69">
        <v>481</v>
      </c>
      <c r="G49" s="9">
        <v>481</v>
      </c>
      <c r="H49" s="148">
        <v>11</v>
      </c>
      <c r="I49" s="38">
        <f>(G49/G$14)</f>
        <v>2.6005622837370242E-2</v>
      </c>
      <c r="J49" s="121">
        <f>(G49/G$53)</f>
        <v>15.03125</v>
      </c>
      <c r="K49" s="17">
        <v>119049692</v>
      </c>
      <c r="L49" s="134">
        <v>11</v>
      </c>
      <c r="M49" s="64">
        <v>481</v>
      </c>
      <c r="N49" s="142">
        <v>9</v>
      </c>
      <c r="O49" s="38">
        <f>(M49/M$14)</f>
        <v>3.8418530351437698E-2</v>
      </c>
      <c r="P49" s="43">
        <f>(M49/M$53)</f>
        <v>15.03125</v>
      </c>
      <c r="Q49" s="38">
        <f>(M49/G49)</f>
        <v>1</v>
      </c>
      <c r="R49" s="44">
        <v>119049692</v>
      </c>
      <c r="S49" s="153">
        <v>9</v>
      </c>
      <c r="T49" s="45">
        <f>(R49/M49)</f>
        <v>247504.55717255716</v>
      </c>
      <c r="U49" s="100">
        <v>22</v>
      </c>
      <c r="V49" s="62">
        <v>0</v>
      </c>
      <c r="W49" s="62">
        <v>0</v>
      </c>
      <c r="X49" s="161"/>
      <c r="Y49" s="38"/>
      <c r="Z49" s="43"/>
      <c r="AA49" s="38"/>
      <c r="AB49" s="40"/>
      <c r="AC49" s="36">
        <v>0</v>
      </c>
      <c r="AD49" s="156"/>
      <c r="AE49" s="13">
        <v>0</v>
      </c>
      <c r="AF49" s="9">
        <v>0</v>
      </c>
      <c r="AG49" s="17">
        <v>0</v>
      </c>
      <c r="AH49" s="9">
        <v>0</v>
      </c>
      <c r="AI49" s="9">
        <v>0</v>
      </c>
      <c r="AJ49" s="17">
        <v>0</v>
      </c>
      <c r="AK49" s="9">
        <v>0</v>
      </c>
      <c r="AL49" s="9">
        <v>0</v>
      </c>
      <c r="AM49" s="38"/>
      <c r="AN49" s="42">
        <v>0</v>
      </c>
    </row>
    <row r="50" spans="1:41" x14ac:dyDescent="0.2">
      <c r="D50" s="58">
        <v>37</v>
      </c>
      <c r="E50" s="7"/>
      <c r="F50" s="68"/>
      <c r="G50" s="12"/>
      <c r="H50" s="149"/>
      <c r="I50" s="46"/>
      <c r="J50" s="46"/>
      <c r="K50" s="16"/>
      <c r="L50" s="136"/>
      <c r="N50" s="143"/>
      <c r="O50" s="46"/>
      <c r="P50" s="46"/>
      <c r="Q50" s="35"/>
      <c r="R50" s="18"/>
      <c r="S50" s="154"/>
      <c r="T50" s="50"/>
      <c r="U50" s="96"/>
      <c r="V50" s="95"/>
      <c r="W50" s="170"/>
      <c r="X50" s="162"/>
      <c r="Y50" s="46"/>
      <c r="Z50" s="46"/>
      <c r="AA50" s="35"/>
      <c r="AB50" s="98"/>
      <c r="AC50" s="72"/>
      <c r="AD50" s="76"/>
      <c r="AE50" s="11"/>
      <c r="AF50" s="12"/>
      <c r="AG50" s="16"/>
      <c r="AH50" s="12"/>
      <c r="AI50" s="12"/>
      <c r="AJ50" s="16"/>
      <c r="AK50" s="12"/>
      <c r="AL50" s="12"/>
      <c r="AM50" s="35"/>
      <c r="AN50" s="65"/>
    </row>
    <row r="51" spans="1:41" x14ac:dyDescent="0.2">
      <c r="B51" s="34"/>
      <c r="C51" s="34">
        <v>5</v>
      </c>
      <c r="D51" s="58">
        <v>38</v>
      </c>
      <c r="E51" s="8" t="s">
        <v>57</v>
      </c>
      <c r="F51" s="69">
        <v>354</v>
      </c>
      <c r="G51" s="9">
        <v>366</v>
      </c>
      <c r="H51" s="148"/>
      <c r="I51" s="38">
        <f>(G51/G$14)</f>
        <v>1.9788062283737026E-2</v>
      </c>
      <c r="J51" s="121" t="e">
        <f>(G51/G$55)</f>
        <v>#DIV/0!</v>
      </c>
      <c r="K51" s="17">
        <v>77463451</v>
      </c>
      <c r="L51" s="134"/>
      <c r="M51" s="64">
        <v>349</v>
      </c>
      <c r="N51" s="142"/>
      <c r="O51" s="38">
        <f>(M51/M$14)</f>
        <v>2.7875399361022363E-2</v>
      </c>
      <c r="P51" s="43" t="e">
        <f>(M51/M$55)</f>
        <v>#DIV/0!</v>
      </c>
      <c r="Q51" s="38">
        <f>(M51/G51)</f>
        <v>0.95355191256830596</v>
      </c>
      <c r="R51" s="44">
        <v>75423451</v>
      </c>
      <c r="S51" s="153"/>
      <c r="T51" s="45">
        <f>(R51/M51)</f>
        <v>216113.04011461319</v>
      </c>
      <c r="U51" s="100"/>
      <c r="V51" s="62">
        <v>5</v>
      </c>
      <c r="W51" s="62">
        <v>17</v>
      </c>
      <c r="X51" s="161"/>
      <c r="Y51" s="38">
        <f>(W51/W$14)</f>
        <v>2.8447121820615795E-3</v>
      </c>
      <c r="Z51" s="43" t="e">
        <f>(W51/W$55)</f>
        <v>#DIV/0!</v>
      </c>
      <c r="AA51" s="38">
        <f>(W51/G51)</f>
        <v>4.6448087431693992E-2</v>
      </c>
      <c r="AB51" s="120"/>
      <c r="AC51" s="36">
        <v>2040000</v>
      </c>
      <c r="AD51" s="75"/>
      <c r="AE51" s="13">
        <v>0</v>
      </c>
      <c r="AF51" s="9">
        <v>0</v>
      </c>
      <c r="AG51" s="17">
        <v>0</v>
      </c>
      <c r="AH51" s="9">
        <v>5</v>
      </c>
      <c r="AI51" s="9">
        <v>17</v>
      </c>
      <c r="AJ51" s="17">
        <v>2040000</v>
      </c>
      <c r="AK51" s="9">
        <v>0</v>
      </c>
      <c r="AL51" s="9">
        <v>0</v>
      </c>
      <c r="AM51" s="38"/>
      <c r="AN51" s="42">
        <v>0</v>
      </c>
    </row>
    <row r="52" spans="1:41" x14ac:dyDescent="0.2">
      <c r="B52" s="22">
        <v>2</v>
      </c>
      <c r="D52" s="58">
        <v>39</v>
      </c>
      <c r="E52" s="7" t="s">
        <v>58</v>
      </c>
      <c r="F52" s="68">
        <v>320</v>
      </c>
      <c r="G52" s="12">
        <v>332</v>
      </c>
      <c r="H52" s="149">
        <v>13</v>
      </c>
      <c r="I52" s="35">
        <f>(G52/G$14)</f>
        <v>1.7949826989619378E-2</v>
      </c>
      <c r="J52" s="88" t="e">
        <f>(G52/G$55)</f>
        <v>#DIV/0!</v>
      </c>
      <c r="K52" s="16">
        <v>73550688</v>
      </c>
      <c r="L52" s="136">
        <v>15</v>
      </c>
      <c r="M52" s="82">
        <v>315</v>
      </c>
      <c r="N52" s="143">
        <v>12</v>
      </c>
      <c r="O52" s="35">
        <f>(M52/M$14)</f>
        <v>2.5159744408945688E-2</v>
      </c>
      <c r="P52" s="46" t="e">
        <f>(M52/M$55)</f>
        <v>#DIV/0!</v>
      </c>
      <c r="Q52" s="35">
        <f>(M52/G52)</f>
        <v>0.9487951807228916</v>
      </c>
      <c r="R52" s="18">
        <v>71510688</v>
      </c>
      <c r="S52" s="154">
        <v>14</v>
      </c>
      <c r="T52" s="48">
        <f>(R52/M52)</f>
        <v>227018.05714285714</v>
      </c>
      <c r="U52" s="96">
        <v>32</v>
      </c>
      <c r="V52" s="167">
        <v>5</v>
      </c>
      <c r="W52" s="94">
        <v>17</v>
      </c>
      <c r="X52" s="162">
        <v>17</v>
      </c>
      <c r="Y52" s="35">
        <f>(W52/W$14)</f>
        <v>2.8447121820615795E-3</v>
      </c>
      <c r="Z52" s="46" t="e">
        <f>(W52/W$55)</f>
        <v>#DIV/0!</v>
      </c>
      <c r="AA52" s="35">
        <f>(W52/G52)</f>
        <v>5.1204819277108432E-2</v>
      </c>
      <c r="AB52" s="98">
        <v>21</v>
      </c>
      <c r="AC52" s="16">
        <v>2040000</v>
      </c>
      <c r="AD52" s="158">
        <v>18</v>
      </c>
      <c r="AE52" s="11">
        <v>0</v>
      </c>
      <c r="AF52" s="12">
        <v>0</v>
      </c>
      <c r="AG52" s="16">
        <v>0</v>
      </c>
      <c r="AH52" s="12">
        <v>5</v>
      </c>
      <c r="AI52" s="12">
        <v>17</v>
      </c>
      <c r="AJ52" s="16">
        <v>2040000</v>
      </c>
      <c r="AK52" s="12">
        <v>0</v>
      </c>
      <c r="AL52" s="12">
        <v>0</v>
      </c>
      <c r="AM52" s="35"/>
      <c r="AN52" s="65">
        <v>0</v>
      </c>
    </row>
    <row r="53" spans="1:41" x14ac:dyDescent="0.2">
      <c r="A53" s="91"/>
      <c r="D53" s="58">
        <v>40</v>
      </c>
      <c r="E53" s="7" t="s">
        <v>59</v>
      </c>
      <c r="F53" s="68">
        <v>32</v>
      </c>
      <c r="G53" s="12">
        <v>32</v>
      </c>
      <c r="H53" s="149">
        <v>39</v>
      </c>
      <c r="I53" s="35">
        <f>(G53/G$14)</f>
        <v>1.7301038062283738E-3</v>
      </c>
      <c r="J53" s="88" t="e">
        <f>(G53/G$55)</f>
        <v>#DIV/0!</v>
      </c>
      <c r="K53" s="16">
        <v>3456311</v>
      </c>
      <c r="L53" s="136">
        <v>45</v>
      </c>
      <c r="M53" s="82">
        <v>32</v>
      </c>
      <c r="N53" s="143">
        <v>37</v>
      </c>
      <c r="O53" s="35">
        <f>(M53/M$14)</f>
        <v>2.5559105431309905E-3</v>
      </c>
      <c r="P53" s="46" t="e">
        <f>(M53/M$55)</f>
        <v>#DIV/0!</v>
      </c>
      <c r="Q53" s="35">
        <f>(M53/G53)</f>
        <v>1</v>
      </c>
      <c r="R53" s="18">
        <v>3456311</v>
      </c>
      <c r="S53" s="154">
        <v>44</v>
      </c>
      <c r="T53" s="48">
        <f>(R53/M53)</f>
        <v>108009.71875</v>
      </c>
      <c r="U53" s="96">
        <v>64</v>
      </c>
      <c r="V53" s="71">
        <v>0</v>
      </c>
      <c r="W53" s="71">
        <v>0</v>
      </c>
      <c r="X53" s="162"/>
      <c r="Y53" s="35"/>
      <c r="Z53" s="46"/>
      <c r="AA53" s="35"/>
      <c r="AB53" s="98"/>
      <c r="AC53" s="72">
        <v>0</v>
      </c>
      <c r="AD53" s="76"/>
      <c r="AE53" s="11">
        <v>0</v>
      </c>
      <c r="AF53" s="12">
        <v>0</v>
      </c>
      <c r="AG53" s="16">
        <v>0</v>
      </c>
      <c r="AH53" s="12">
        <v>0</v>
      </c>
      <c r="AI53" s="12">
        <v>0</v>
      </c>
      <c r="AJ53" s="16">
        <v>0</v>
      </c>
      <c r="AK53" s="12">
        <v>0</v>
      </c>
      <c r="AL53" s="12">
        <v>0</v>
      </c>
      <c r="AM53" s="35"/>
      <c r="AN53" s="65">
        <v>0</v>
      </c>
    </row>
    <row r="54" spans="1:41" x14ac:dyDescent="0.2">
      <c r="B54" s="52"/>
      <c r="C54" s="52"/>
      <c r="D54" s="58">
        <v>41</v>
      </c>
      <c r="E54" s="7" t="s">
        <v>60</v>
      </c>
      <c r="F54" s="68">
        <v>2</v>
      </c>
      <c r="G54" s="12">
        <v>2</v>
      </c>
      <c r="H54" s="149">
        <v>59</v>
      </c>
      <c r="I54" s="57">
        <f>(G54/G$14)</f>
        <v>1.0813148788927336E-4</v>
      </c>
      <c r="J54" s="88" t="e">
        <f>(G54/G$55)</f>
        <v>#DIV/0!</v>
      </c>
      <c r="K54" s="16">
        <v>456452</v>
      </c>
      <c r="L54" s="136">
        <v>59</v>
      </c>
      <c r="M54" s="82">
        <v>2</v>
      </c>
      <c r="N54" s="143">
        <v>58</v>
      </c>
      <c r="O54" s="35">
        <f>(M54/M$14)</f>
        <v>1.5974440894568691E-4</v>
      </c>
      <c r="P54" s="46" t="e">
        <f>(M54/M$55)</f>
        <v>#DIV/0!</v>
      </c>
      <c r="Q54" s="35">
        <f>(M54/G54)</f>
        <v>1</v>
      </c>
      <c r="R54" s="18">
        <v>456452</v>
      </c>
      <c r="S54" s="154">
        <v>58</v>
      </c>
      <c r="T54" s="48">
        <f>(R54/M54)</f>
        <v>228226</v>
      </c>
      <c r="U54" s="96">
        <v>31</v>
      </c>
      <c r="V54" s="167">
        <v>0</v>
      </c>
      <c r="W54" s="94">
        <v>0</v>
      </c>
      <c r="X54" s="162"/>
      <c r="Y54" s="35"/>
      <c r="Z54" s="46"/>
      <c r="AA54" s="35"/>
      <c r="AB54" s="98"/>
      <c r="AC54" s="16">
        <v>0</v>
      </c>
      <c r="AD54" s="76"/>
      <c r="AE54" s="11">
        <v>0</v>
      </c>
      <c r="AF54" s="12">
        <v>0</v>
      </c>
      <c r="AG54" s="16">
        <v>0</v>
      </c>
      <c r="AH54" s="12">
        <v>0</v>
      </c>
      <c r="AI54" s="12">
        <v>0</v>
      </c>
      <c r="AJ54" s="16">
        <v>0</v>
      </c>
      <c r="AK54" s="12">
        <v>0</v>
      </c>
      <c r="AL54" s="12">
        <v>0</v>
      </c>
      <c r="AM54" s="35"/>
      <c r="AN54" s="65">
        <v>0</v>
      </c>
      <c r="AO54" s="5"/>
    </row>
    <row r="55" spans="1:41" x14ac:dyDescent="0.2">
      <c r="A55" s="34"/>
      <c r="D55" s="58">
        <v>42</v>
      </c>
      <c r="E55" s="7"/>
      <c r="F55" s="70"/>
      <c r="G55" s="10"/>
      <c r="H55" s="149"/>
      <c r="I55" s="46"/>
      <c r="J55" s="46"/>
      <c r="K55" s="16"/>
      <c r="L55" s="136"/>
      <c r="N55" s="143"/>
      <c r="O55" s="46"/>
      <c r="P55" s="46"/>
      <c r="Q55" s="35"/>
      <c r="R55" s="18"/>
      <c r="S55" s="154"/>
      <c r="T55" s="50"/>
      <c r="U55" s="96"/>
      <c r="V55" s="95"/>
      <c r="W55" s="170"/>
      <c r="X55" s="162"/>
      <c r="Y55" s="46"/>
      <c r="Z55" s="46"/>
      <c r="AA55" s="35"/>
      <c r="AB55" s="98"/>
      <c r="AC55" s="72"/>
      <c r="AD55" s="76"/>
      <c r="AE55" s="78"/>
      <c r="AF55" s="10"/>
      <c r="AG55" s="16"/>
      <c r="AH55" s="10"/>
      <c r="AI55" s="10"/>
      <c r="AJ55" s="16"/>
      <c r="AK55" s="10"/>
      <c r="AL55" s="10"/>
      <c r="AM55" s="35"/>
      <c r="AN55" s="65"/>
      <c r="AO55" s="5"/>
    </row>
    <row r="56" spans="1:41" x14ac:dyDescent="0.2">
      <c r="B56" s="34"/>
      <c r="C56" s="34">
        <v>3</v>
      </c>
      <c r="D56" s="58">
        <v>43</v>
      </c>
      <c r="E56" s="8" t="s">
        <v>61</v>
      </c>
      <c r="F56" s="69">
        <v>931</v>
      </c>
      <c r="G56" s="9">
        <v>931</v>
      </c>
      <c r="H56" s="148"/>
      <c r="I56" s="38">
        <f>(G56/G$14)</f>
        <v>5.0335207612456745E-2</v>
      </c>
      <c r="J56" s="121" t="e">
        <f>(G56/G$60)</f>
        <v>#DIV/0!</v>
      </c>
      <c r="K56" s="17">
        <v>333777223</v>
      </c>
      <c r="L56" s="134"/>
      <c r="M56" s="64">
        <v>931</v>
      </c>
      <c r="N56" s="142"/>
      <c r="O56" s="38">
        <f>(M56/M$14)</f>
        <v>7.4361022364217252E-2</v>
      </c>
      <c r="P56" s="43" t="e">
        <f>(M56/M$60)</f>
        <v>#DIV/0!</v>
      </c>
      <c r="Q56" s="38">
        <f>(M56/G56)</f>
        <v>1</v>
      </c>
      <c r="R56" s="44">
        <v>333777223</v>
      </c>
      <c r="S56" s="153"/>
      <c r="T56" s="45">
        <f>(R56/M56)</f>
        <v>358514.74006444681</v>
      </c>
      <c r="U56" s="100"/>
      <c r="V56" s="62">
        <v>0</v>
      </c>
      <c r="W56" s="62">
        <v>0</v>
      </c>
      <c r="X56" s="161"/>
      <c r="Y56" s="38"/>
      <c r="Z56" s="43"/>
      <c r="AA56" s="38"/>
      <c r="AB56" s="120"/>
      <c r="AC56" s="36">
        <v>0</v>
      </c>
      <c r="AD56" s="75"/>
      <c r="AE56" s="13">
        <v>0</v>
      </c>
      <c r="AF56" s="9">
        <v>0</v>
      </c>
      <c r="AG56" s="17">
        <v>0</v>
      </c>
      <c r="AH56" s="9">
        <v>0</v>
      </c>
      <c r="AI56" s="9">
        <v>0</v>
      </c>
      <c r="AJ56" s="17">
        <v>0</v>
      </c>
      <c r="AK56" s="9">
        <v>0</v>
      </c>
      <c r="AL56" s="9">
        <v>0</v>
      </c>
      <c r="AM56" s="38"/>
      <c r="AN56" s="42">
        <v>0</v>
      </c>
    </row>
    <row r="57" spans="1:41" s="91" customFormat="1" x14ac:dyDescent="0.2">
      <c r="A57" s="22"/>
      <c r="B57" s="22">
        <v>2</v>
      </c>
      <c r="C57" s="22"/>
      <c r="D57" s="58">
        <v>44</v>
      </c>
      <c r="E57" s="7" t="s">
        <v>62</v>
      </c>
      <c r="F57" s="68">
        <v>763</v>
      </c>
      <c r="G57" s="12">
        <v>763</v>
      </c>
      <c r="H57" s="150">
        <v>10</v>
      </c>
      <c r="I57" s="35">
        <f>(G57/G$14)</f>
        <v>4.1252162629757783E-2</v>
      </c>
      <c r="J57" s="88" t="e">
        <f>(G57/G$60)</f>
        <v>#DIV/0!</v>
      </c>
      <c r="K57" s="16">
        <v>297957223</v>
      </c>
      <c r="L57" s="136">
        <v>4</v>
      </c>
      <c r="M57" s="82">
        <v>763</v>
      </c>
      <c r="N57" s="143">
        <v>6</v>
      </c>
      <c r="O57" s="35">
        <f>(M57/M$14)</f>
        <v>6.0942492012779556E-2</v>
      </c>
      <c r="P57" s="46" t="e">
        <f>(M57/M$60)</f>
        <v>#DIV/0!</v>
      </c>
      <c r="Q57" s="35">
        <f>(M57/G57)</f>
        <v>1</v>
      </c>
      <c r="R57" s="18">
        <v>297957223</v>
      </c>
      <c r="S57" s="154">
        <v>3</v>
      </c>
      <c r="T57" s="48">
        <f>(R57/M57)</f>
        <v>390507.50065530802</v>
      </c>
      <c r="U57" s="96">
        <v>7</v>
      </c>
      <c r="V57" s="71">
        <v>0</v>
      </c>
      <c r="W57" s="71">
        <v>0</v>
      </c>
      <c r="X57" s="154"/>
      <c r="Y57" s="35"/>
      <c r="Z57" s="46"/>
      <c r="AA57" s="35"/>
      <c r="AB57" s="98"/>
      <c r="AC57" s="72">
        <v>0</v>
      </c>
      <c r="AD57" s="158"/>
      <c r="AE57" s="11">
        <v>0</v>
      </c>
      <c r="AF57" s="12">
        <v>0</v>
      </c>
      <c r="AG57" s="16">
        <v>0</v>
      </c>
      <c r="AH57" s="12">
        <v>0</v>
      </c>
      <c r="AI57" s="12">
        <v>0</v>
      </c>
      <c r="AJ57" s="16">
        <v>0</v>
      </c>
      <c r="AK57" s="12">
        <v>0</v>
      </c>
      <c r="AL57" s="12">
        <v>0</v>
      </c>
      <c r="AM57" s="35"/>
      <c r="AN57" s="65">
        <v>0</v>
      </c>
    </row>
    <row r="58" spans="1:41" x14ac:dyDescent="0.2">
      <c r="A58" s="52"/>
      <c r="B58" s="52"/>
      <c r="C58" s="52"/>
      <c r="D58" s="58">
        <v>45</v>
      </c>
      <c r="E58" s="7" t="s">
        <v>63</v>
      </c>
      <c r="F58" s="68">
        <v>56</v>
      </c>
      <c r="G58" s="12">
        <v>56</v>
      </c>
      <c r="H58" s="149">
        <v>33</v>
      </c>
      <c r="I58" s="35">
        <f>(G58/G$14)</f>
        <v>3.027681660899654E-3</v>
      </c>
      <c r="J58" s="88" t="e">
        <f>(G58/G$60)</f>
        <v>#DIV/0!</v>
      </c>
      <c r="K58" s="16">
        <v>11200000</v>
      </c>
      <c r="L58" s="136">
        <v>32</v>
      </c>
      <c r="M58" s="82">
        <v>56</v>
      </c>
      <c r="N58" s="143">
        <v>29</v>
      </c>
      <c r="O58" s="35">
        <f>(M58/M$14)</f>
        <v>4.4728434504792336E-3</v>
      </c>
      <c r="P58" s="46" t="e">
        <f>(M58/M$60)</f>
        <v>#DIV/0!</v>
      </c>
      <c r="Q58" s="35">
        <f>(M58/G58)</f>
        <v>1</v>
      </c>
      <c r="R58" s="18">
        <v>11200000</v>
      </c>
      <c r="S58" s="154">
        <v>30</v>
      </c>
      <c r="T58" s="48">
        <f>(R58/M58)</f>
        <v>200000</v>
      </c>
      <c r="U58" s="96">
        <v>39</v>
      </c>
      <c r="V58" s="71">
        <v>0</v>
      </c>
      <c r="W58" s="71">
        <v>0</v>
      </c>
      <c r="X58" s="162"/>
      <c r="Y58" s="35"/>
      <c r="Z58" s="46"/>
      <c r="AA58" s="35"/>
      <c r="AB58" s="98"/>
      <c r="AC58" s="72">
        <v>0</v>
      </c>
      <c r="AD58" s="76"/>
      <c r="AE58" s="11">
        <v>0</v>
      </c>
      <c r="AF58" s="12">
        <v>0</v>
      </c>
      <c r="AG58" s="16">
        <v>0</v>
      </c>
      <c r="AH58" s="12">
        <v>0</v>
      </c>
      <c r="AI58" s="12">
        <v>0</v>
      </c>
      <c r="AJ58" s="16">
        <v>0</v>
      </c>
      <c r="AK58" s="12">
        <v>0</v>
      </c>
      <c r="AL58" s="12">
        <v>0</v>
      </c>
      <c r="AM58" s="35"/>
      <c r="AN58" s="65">
        <v>0</v>
      </c>
    </row>
    <row r="59" spans="1:41" s="34" customFormat="1" x14ac:dyDescent="0.2">
      <c r="A59" s="22"/>
      <c r="B59" s="22"/>
      <c r="C59" s="22"/>
      <c r="D59" s="58">
        <v>46</v>
      </c>
      <c r="E59" s="7" t="s">
        <v>64</v>
      </c>
      <c r="F59" s="68">
        <v>112</v>
      </c>
      <c r="G59" s="12">
        <v>112</v>
      </c>
      <c r="H59" s="150">
        <v>20</v>
      </c>
      <c r="I59" s="35">
        <f>(G59/G$14)</f>
        <v>6.0553633217993079E-3</v>
      </c>
      <c r="J59" s="88" t="e">
        <f>(G59/G$60)</f>
        <v>#DIV/0!</v>
      </c>
      <c r="K59" s="16">
        <v>24620000</v>
      </c>
      <c r="L59" s="136">
        <v>24</v>
      </c>
      <c r="M59" s="82">
        <v>112</v>
      </c>
      <c r="N59" s="143">
        <v>19</v>
      </c>
      <c r="O59" s="35">
        <f>(M59/M$14)</f>
        <v>8.9456869009584671E-3</v>
      </c>
      <c r="P59" s="46" t="e">
        <f>(M59/M$60)</f>
        <v>#DIV/0!</v>
      </c>
      <c r="Q59" s="35">
        <f>(M59/G59)</f>
        <v>1</v>
      </c>
      <c r="R59" s="18">
        <v>24620000</v>
      </c>
      <c r="S59" s="154">
        <v>21</v>
      </c>
      <c r="T59" s="48">
        <f>(R59/M59)</f>
        <v>219821.42857142858</v>
      </c>
      <c r="U59" s="96">
        <v>36</v>
      </c>
      <c r="V59" s="167">
        <v>0</v>
      </c>
      <c r="W59" s="94">
        <v>0</v>
      </c>
      <c r="X59" s="154"/>
      <c r="Y59" s="35"/>
      <c r="Z59" s="46"/>
      <c r="AA59" s="35"/>
      <c r="AB59" s="47"/>
      <c r="AC59" s="16">
        <v>0</v>
      </c>
      <c r="AD59" s="76"/>
      <c r="AE59" s="11">
        <v>0</v>
      </c>
      <c r="AF59" s="12">
        <v>0</v>
      </c>
      <c r="AG59" s="16">
        <v>0</v>
      </c>
      <c r="AH59" s="12">
        <v>0</v>
      </c>
      <c r="AI59" s="12">
        <v>0</v>
      </c>
      <c r="AJ59" s="16">
        <v>0</v>
      </c>
      <c r="AK59" s="12">
        <v>0</v>
      </c>
      <c r="AL59" s="12">
        <v>0</v>
      </c>
      <c r="AM59" s="35"/>
      <c r="AN59" s="65">
        <v>0</v>
      </c>
    </row>
    <row r="60" spans="1:41" x14ac:dyDescent="0.2">
      <c r="A60" s="34"/>
      <c r="D60" s="58">
        <v>47</v>
      </c>
      <c r="E60" s="7"/>
      <c r="F60" s="70"/>
      <c r="G60" s="10"/>
      <c r="H60" s="150"/>
      <c r="I60" s="46"/>
      <c r="J60" s="46"/>
      <c r="K60" s="16"/>
      <c r="L60" s="136"/>
      <c r="N60" s="143"/>
      <c r="O60" s="46"/>
      <c r="P60" s="46"/>
      <c r="Q60" s="35"/>
      <c r="R60" s="18"/>
      <c r="S60" s="154"/>
      <c r="T60" s="50"/>
      <c r="U60" s="96"/>
      <c r="V60" s="95"/>
      <c r="W60" s="169"/>
      <c r="X60" s="154"/>
      <c r="Y60" s="46"/>
      <c r="Z60" s="46"/>
      <c r="AA60" s="35"/>
      <c r="AB60" s="98"/>
      <c r="AC60" s="72"/>
      <c r="AD60" s="76"/>
      <c r="AE60" s="78"/>
      <c r="AF60" s="10"/>
      <c r="AG60" s="16"/>
      <c r="AH60" s="10"/>
      <c r="AI60" s="10"/>
      <c r="AJ60" s="16"/>
      <c r="AK60" s="10"/>
      <c r="AL60" s="10"/>
      <c r="AM60" s="35"/>
      <c r="AN60" s="65"/>
    </row>
    <row r="61" spans="1:41" x14ac:dyDescent="0.2">
      <c r="B61" s="34"/>
      <c r="C61" s="34">
        <v>6</v>
      </c>
      <c r="D61" s="58">
        <v>48</v>
      </c>
      <c r="E61" s="8" t="s">
        <v>65</v>
      </c>
      <c r="F61" s="69">
        <v>69</v>
      </c>
      <c r="G61" s="9">
        <v>69</v>
      </c>
      <c r="H61" s="148"/>
      <c r="I61" s="38">
        <f>(G61/G$14)</f>
        <v>3.7305363321799307E-3</v>
      </c>
      <c r="J61" s="121" t="e">
        <f>(G61/G$65)</f>
        <v>#DIV/0!</v>
      </c>
      <c r="K61" s="17">
        <v>15541026</v>
      </c>
      <c r="L61" s="134"/>
      <c r="M61" s="64">
        <v>69</v>
      </c>
      <c r="N61" s="144"/>
      <c r="O61" s="38">
        <f>(M61/M$14)</f>
        <v>5.5111821086261982E-3</v>
      </c>
      <c r="P61" s="43" t="e">
        <f>(M61/M$65)</f>
        <v>#DIV/0!</v>
      </c>
      <c r="Q61" s="38">
        <f>(M61/G61)</f>
        <v>1</v>
      </c>
      <c r="R61" s="44">
        <v>15541026</v>
      </c>
      <c r="S61" s="153"/>
      <c r="T61" s="45">
        <f>(R61/M61)</f>
        <v>225232.26086956522</v>
      </c>
      <c r="U61" s="100"/>
      <c r="V61" s="62">
        <v>0</v>
      </c>
      <c r="W61" s="62">
        <v>0</v>
      </c>
      <c r="X61" s="161"/>
      <c r="Y61" s="38"/>
      <c r="Z61" s="43"/>
      <c r="AA61" s="38"/>
      <c r="AB61" s="120"/>
      <c r="AC61" s="36">
        <v>0</v>
      </c>
      <c r="AD61" s="75"/>
      <c r="AE61" s="13">
        <v>0</v>
      </c>
      <c r="AF61" s="9">
        <v>0</v>
      </c>
      <c r="AG61" s="17">
        <v>0</v>
      </c>
      <c r="AH61" s="9">
        <v>0</v>
      </c>
      <c r="AI61" s="9">
        <v>0</v>
      </c>
      <c r="AJ61" s="17">
        <v>0</v>
      </c>
      <c r="AK61" s="9">
        <v>0</v>
      </c>
      <c r="AL61" s="9">
        <v>0</v>
      </c>
      <c r="AM61" s="38"/>
      <c r="AN61" s="42">
        <v>0</v>
      </c>
    </row>
    <row r="62" spans="1:41" s="52" customFormat="1" x14ac:dyDescent="0.2">
      <c r="B62" s="22"/>
      <c r="C62" s="22"/>
      <c r="D62" s="58">
        <v>49</v>
      </c>
      <c r="E62" s="7" t="s">
        <v>66</v>
      </c>
      <c r="F62" s="68">
        <v>20</v>
      </c>
      <c r="G62" s="12">
        <v>20</v>
      </c>
      <c r="H62" s="149">
        <v>46</v>
      </c>
      <c r="I62" s="35">
        <f>(G62/G$14)</f>
        <v>1.0813148788927337E-3</v>
      </c>
      <c r="J62" s="88" t="e">
        <f>(G62/G$65)</f>
        <v>#DIV/0!</v>
      </c>
      <c r="K62" s="16">
        <v>3441750</v>
      </c>
      <c r="L62" s="136">
        <v>46</v>
      </c>
      <c r="M62" s="82">
        <v>20</v>
      </c>
      <c r="N62" s="143">
        <v>43</v>
      </c>
      <c r="O62" s="35">
        <f>(M62/M$14)</f>
        <v>1.5974440894568689E-3</v>
      </c>
      <c r="P62" s="46" t="e">
        <f>(M62/M$65)</f>
        <v>#DIV/0!</v>
      </c>
      <c r="Q62" s="35">
        <f>(M62/G62)</f>
        <v>1</v>
      </c>
      <c r="R62" s="18">
        <v>3441750</v>
      </c>
      <c r="S62" s="154">
        <v>45</v>
      </c>
      <c r="T62" s="48">
        <f>(R62/M62)</f>
        <v>172087.5</v>
      </c>
      <c r="U62" s="158">
        <v>49</v>
      </c>
      <c r="V62" s="71">
        <v>0</v>
      </c>
      <c r="W62" s="71">
        <v>0</v>
      </c>
      <c r="X62" s="162"/>
      <c r="Y62" s="35"/>
      <c r="Z62" s="46"/>
      <c r="AA62" s="35"/>
      <c r="AB62" s="98"/>
      <c r="AC62" s="72">
        <v>0</v>
      </c>
      <c r="AD62" s="76"/>
      <c r="AE62" s="11">
        <v>0</v>
      </c>
      <c r="AF62" s="12">
        <v>0</v>
      </c>
      <c r="AG62" s="16">
        <v>0</v>
      </c>
      <c r="AH62" s="12">
        <v>0</v>
      </c>
      <c r="AI62" s="12">
        <v>0</v>
      </c>
      <c r="AJ62" s="16">
        <v>0</v>
      </c>
      <c r="AK62" s="12">
        <v>0</v>
      </c>
      <c r="AL62" s="12">
        <v>0</v>
      </c>
      <c r="AM62" s="35"/>
      <c r="AN62" s="65">
        <v>0</v>
      </c>
    </row>
    <row r="63" spans="1:41" x14ac:dyDescent="0.2">
      <c r="B63" s="22">
        <v>2</v>
      </c>
      <c r="D63" s="58">
        <v>50</v>
      </c>
      <c r="E63" s="7" t="s">
        <v>67</v>
      </c>
      <c r="F63" s="68">
        <v>48</v>
      </c>
      <c r="G63" s="12">
        <v>48</v>
      </c>
      <c r="H63" s="149">
        <v>35</v>
      </c>
      <c r="I63" s="35">
        <f>(G63/G$14)</f>
        <v>2.5951557093425604E-3</v>
      </c>
      <c r="J63" s="88" t="e">
        <f>(G63/G$65)</f>
        <v>#DIV/0!</v>
      </c>
      <c r="K63" s="16">
        <v>11874276</v>
      </c>
      <c r="L63" s="136">
        <v>31</v>
      </c>
      <c r="M63" s="82">
        <v>48</v>
      </c>
      <c r="N63" s="143">
        <v>32</v>
      </c>
      <c r="O63" s="35">
        <f>(M63/M$14)</f>
        <v>3.8338658146964857E-3</v>
      </c>
      <c r="P63" s="46" t="e">
        <f>(M63/M$65)</f>
        <v>#DIV/0!</v>
      </c>
      <c r="Q63" s="35">
        <f>(M63/G63)</f>
        <v>1</v>
      </c>
      <c r="R63" s="18">
        <v>11874276</v>
      </c>
      <c r="S63" s="154">
        <v>29</v>
      </c>
      <c r="T63" s="48">
        <f>(R63/M63)</f>
        <v>247380.75</v>
      </c>
      <c r="U63" s="96">
        <v>23</v>
      </c>
      <c r="V63" s="71">
        <v>0</v>
      </c>
      <c r="W63" s="71">
        <v>0</v>
      </c>
      <c r="X63" s="162"/>
      <c r="Y63" s="35"/>
      <c r="Z63" s="46"/>
      <c r="AA63" s="35"/>
      <c r="AB63" s="98"/>
      <c r="AC63" s="72">
        <v>0</v>
      </c>
      <c r="AD63" s="158"/>
      <c r="AE63" s="11">
        <v>0</v>
      </c>
      <c r="AF63" s="12">
        <v>0</v>
      </c>
      <c r="AG63" s="16">
        <v>0</v>
      </c>
      <c r="AH63" s="12">
        <v>0</v>
      </c>
      <c r="AI63" s="12">
        <v>0</v>
      </c>
      <c r="AJ63" s="16">
        <v>0</v>
      </c>
      <c r="AK63" s="12">
        <v>0</v>
      </c>
      <c r="AL63" s="12">
        <v>0</v>
      </c>
      <c r="AM63" s="35"/>
      <c r="AN63" s="65">
        <v>0</v>
      </c>
    </row>
    <row r="64" spans="1:41" s="34" customFormat="1" x14ac:dyDescent="0.2">
      <c r="A64" s="22"/>
      <c r="B64" s="52"/>
      <c r="C64" s="52"/>
      <c r="D64" s="58">
        <v>51</v>
      </c>
      <c r="E64" s="7" t="s">
        <v>68</v>
      </c>
      <c r="F64" s="68">
        <v>1</v>
      </c>
      <c r="G64" s="12">
        <v>1</v>
      </c>
      <c r="H64" s="149">
        <v>65</v>
      </c>
      <c r="I64" s="57">
        <f>(G64/G$14)</f>
        <v>5.406574394463668E-5</v>
      </c>
      <c r="J64" s="88" t="e">
        <f>(G64/G$65)</f>
        <v>#DIV/0!</v>
      </c>
      <c r="K64" s="16">
        <v>225000</v>
      </c>
      <c r="L64" s="136">
        <v>63</v>
      </c>
      <c r="M64" s="82">
        <v>1</v>
      </c>
      <c r="N64" s="143">
        <v>64</v>
      </c>
      <c r="O64" s="57">
        <f>(M64/M$14)</f>
        <v>7.9872204472843453E-5</v>
      </c>
      <c r="P64" s="46" t="e">
        <f>(M64/M$65)</f>
        <v>#DIV/0!</v>
      </c>
      <c r="Q64" s="35">
        <f>(M64/G64)</f>
        <v>1</v>
      </c>
      <c r="R64" s="18">
        <v>225000</v>
      </c>
      <c r="S64" s="154">
        <v>62</v>
      </c>
      <c r="T64" s="48">
        <f>(R64/M64)</f>
        <v>225000</v>
      </c>
      <c r="U64" s="96">
        <v>33</v>
      </c>
      <c r="V64" s="167">
        <v>0</v>
      </c>
      <c r="W64" s="94">
        <v>0</v>
      </c>
      <c r="X64" s="162"/>
      <c r="Y64" s="57"/>
      <c r="Z64" s="46"/>
      <c r="AA64" s="35"/>
      <c r="AB64" s="47"/>
      <c r="AC64" s="16">
        <v>0</v>
      </c>
      <c r="AD64" s="76"/>
      <c r="AE64" s="11">
        <v>0</v>
      </c>
      <c r="AF64" s="12">
        <v>0</v>
      </c>
      <c r="AG64" s="16">
        <v>0</v>
      </c>
      <c r="AH64" s="12">
        <v>0</v>
      </c>
      <c r="AI64" s="12">
        <v>0</v>
      </c>
      <c r="AJ64" s="16">
        <v>0</v>
      </c>
      <c r="AK64" s="12">
        <v>0</v>
      </c>
      <c r="AL64" s="12">
        <v>0</v>
      </c>
      <c r="AM64" s="35"/>
      <c r="AN64" s="65">
        <v>0</v>
      </c>
    </row>
    <row r="65" spans="1:41" x14ac:dyDescent="0.2">
      <c r="A65" s="34"/>
      <c r="D65" s="58">
        <v>52</v>
      </c>
      <c r="E65" s="7" t="s">
        <v>69</v>
      </c>
      <c r="F65" s="68">
        <v>0</v>
      </c>
      <c r="G65" s="12">
        <v>0</v>
      </c>
      <c r="H65" s="149"/>
      <c r="I65" s="35"/>
      <c r="J65" s="87"/>
      <c r="K65" s="16">
        <v>0</v>
      </c>
      <c r="L65" s="136"/>
      <c r="M65" s="82">
        <v>0</v>
      </c>
      <c r="N65" s="143"/>
      <c r="O65" s="35"/>
      <c r="P65" s="46"/>
      <c r="Q65" s="35"/>
      <c r="R65" s="18">
        <v>0</v>
      </c>
      <c r="S65" s="154"/>
      <c r="T65" s="50"/>
      <c r="U65" s="96"/>
      <c r="V65" s="71">
        <v>0</v>
      </c>
      <c r="W65" s="71">
        <v>0</v>
      </c>
      <c r="X65" s="162"/>
      <c r="Y65" s="35"/>
      <c r="Z65" s="46"/>
      <c r="AA65" s="35"/>
      <c r="AB65" s="98"/>
      <c r="AC65" s="72">
        <v>0</v>
      </c>
      <c r="AD65" s="76"/>
      <c r="AE65" s="11">
        <v>0</v>
      </c>
      <c r="AF65" s="12">
        <v>0</v>
      </c>
      <c r="AG65" s="16">
        <v>0</v>
      </c>
      <c r="AH65" s="12">
        <v>0</v>
      </c>
      <c r="AI65" s="12">
        <v>0</v>
      </c>
      <c r="AJ65" s="16">
        <v>0</v>
      </c>
      <c r="AK65" s="12">
        <v>0</v>
      </c>
      <c r="AL65" s="12">
        <v>0</v>
      </c>
      <c r="AM65" s="35"/>
      <c r="AN65" s="65">
        <v>0</v>
      </c>
    </row>
    <row r="66" spans="1:41" s="52" customFormat="1" x14ac:dyDescent="0.2">
      <c r="A66" s="22"/>
      <c r="B66" s="22"/>
      <c r="C66" s="22"/>
      <c r="D66" s="58">
        <v>53</v>
      </c>
      <c r="E66" s="7"/>
      <c r="F66" s="70"/>
      <c r="G66" s="10"/>
      <c r="H66" s="149"/>
      <c r="I66" s="46"/>
      <c r="J66" s="46"/>
      <c r="K66" s="16"/>
      <c r="L66" s="136"/>
      <c r="M66" s="82"/>
      <c r="N66" s="143"/>
      <c r="O66" s="46"/>
      <c r="P66" s="46"/>
      <c r="Q66" s="35"/>
      <c r="R66" s="18"/>
      <c r="S66" s="154"/>
      <c r="T66" s="50"/>
      <c r="U66" s="96"/>
      <c r="V66" s="95"/>
      <c r="W66" s="169"/>
      <c r="X66" s="162"/>
      <c r="Y66" s="46"/>
      <c r="Z66" s="46"/>
      <c r="AA66" s="35"/>
      <c r="AB66" s="98"/>
      <c r="AC66" s="72"/>
      <c r="AD66" s="76"/>
      <c r="AE66" s="78"/>
      <c r="AF66" s="10"/>
      <c r="AG66" s="16"/>
      <c r="AH66" s="10"/>
      <c r="AI66" s="10"/>
      <c r="AJ66" s="16"/>
      <c r="AK66" s="10"/>
      <c r="AL66" s="10"/>
      <c r="AM66" s="35"/>
      <c r="AN66" s="65"/>
    </row>
    <row r="67" spans="1:41" x14ac:dyDescent="0.2">
      <c r="B67" s="34"/>
      <c r="C67" s="34">
        <v>2</v>
      </c>
      <c r="D67" s="58">
        <v>54</v>
      </c>
      <c r="E67" s="8" t="s">
        <v>70</v>
      </c>
      <c r="F67" s="69">
        <v>2177</v>
      </c>
      <c r="G67" s="9">
        <v>2803</v>
      </c>
      <c r="H67" s="148"/>
      <c r="I67" s="38">
        <f>(G67/G$14)</f>
        <v>0.1515462802768166</v>
      </c>
      <c r="J67" s="121">
        <f>(G67/G$71)</f>
        <v>18.320261437908496</v>
      </c>
      <c r="K67" s="17">
        <v>660167093</v>
      </c>
      <c r="L67" s="134"/>
      <c r="M67" s="64">
        <v>2144</v>
      </c>
      <c r="N67" s="142"/>
      <c r="O67" s="38">
        <f>(M67/M$14)</f>
        <v>0.17124600638977636</v>
      </c>
      <c r="P67" s="43">
        <f>(M67/M$71)</f>
        <v>14.198675496688741</v>
      </c>
      <c r="Q67" s="38">
        <f>(M67/G67)</f>
        <v>0.76489475561897968</v>
      </c>
      <c r="R67" s="44">
        <v>581190810</v>
      </c>
      <c r="S67" s="153"/>
      <c r="T67" s="45">
        <f>(R67/M67)</f>
        <v>271077.80317164178</v>
      </c>
      <c r="U67" s="100"/>
      <c r="V67" s="62">
        <v>33</v>
      </c>
      <c r="W67" s="62">
        <v>659</v>
      </c>
      <c r="X67" s="161"/>
      <c r="Y67" s="38">
        <f>(W67/W$14)</f>
        <v>0.11027443105756358</v>
      </c>
      <c r="Z67" s="43">
        <f>(W67/W$71)</f>
        <v>329.5</v>
      </c>
      <c r="AA67" s="38">
        <f>(W67/G67)</f>
        <v>0.23510524438102035</v>
      </c>
      <c r="AB67" s="40"/>
      <c r="AC67" s="36">
        <v>78976283</v>
      </c>
      <c r="AD67" s="101"/>
      <c r="AE67" s="13">
        <v>1</v>
      </c>
      <c r="AF67" s="9">
        <v>2</v>
      </c>
      <c r="AG67" s="17">
        <v>256873</v>
      </c>
      <c r="AH67" s="9">
        <v>2</v>
      </c>
      <c r="AI67" s="9">
        <v>8</v>
      </c>
      <c r="AJ67" s="17">
        <v>1078761</v>
      </c>
      <c r="AK67" s="9">
        <v>30</v>
      </c>
      <c r="AL67" s="9">
        <v>649</v>
      </c>
      <c r="AM67" s="38">
        <f>(AL67/W67)</f>
        <v>0.98482549317147194</v>
      </c>
      <c r="AN67" s="42">
        <v>77640649</v>
      </c>
      <c r="AO67" s="5"/>
    </row>
    <row r="68" spans="1:41" x14ac:dyDescent="0.2">
      <c r="A68" s="52"/>
      <c r="B68" s="52"/>
      <c r="C68" s="52"/>
      <c r="D68" s="58">
        <v>55</v>
      </c>
      <c r="E68" s="7" t="s">
        <v>71</v>
      </c>
      <c r="F68" s="68">
        <v>527</v>
      </c>
      <c r="G68" s="12">
        <v>1023</v>
      </c>
      <c r="H68" s="149">
        <v>7</v>
      </c>
      <c r="I68" s="35">
        <f>(G68/G$14)</f>
        <v>5.5309256055363319E-2</v>
      </c>
      <c r="J68" s="88">
        <f>(G68/G$71)</f>
        <v>6.6862745098039218</v>
      </c>
      <c r="K68" s="16">
        <v>166801383</v>
      </c>
      <c r="L68" s="136">
        <v>10</v>
      </c>
      <c r="M68" s="82">
        <v>501</v>
      </c>
      <c r="N68" s="143">
        <v>8</v>
      </c>
      <c r="O68" s="35">
        <f>(M68/M$14)</f>
        <v>4.0015974440894567E-2</v>
      </c>
      <c r="P68" s="46">
        <f>(M68/M$71)</f>
        <v>3.3178807947019866</v>
      </c>
      <c r="Q68" s="35">
        <f>(M68/G68)</f>
        <v>0.48973607038123168</v>
      </c>
      <c r="R68" s="18">
        <v>105713040</v>
      </c>
      <c r="S68" s="154">
        <v>10</v>
      </c>
      <c r="T68" s="48">
        <f>(R68/M68)</f>
        <v>211004.07185628742</v>
      </c>
      <c r="U68" s="96">
        <v>37</v>
      </c>
      <c r="V68" s="71">
        <v>26</v>
      </c>
      <c r="W68" s="71">
        <v>522</v>
      </c>
      <c r="X68" s="162">
        <v>5</v>
      </c>
      <c r="Y68" s="35">
        <f>(W68/W$14)</f>
        <v>8.7349397590361449E-2</v>
      </c>
      <c r="Z68" s="46">
        <f>(W68/W$71)</f>
        <v>261</v>
      </c>
      <c r="AA68" s="35">
        <f>(W68/G68)</f>
        <v>0.51026392961876832</v>
      </c>
      <c r="AB68" s="98">
        <v>8</v>
      </c>
      <c r="AC68" s="72">
        <v>61088343</v>
      </c>
      <c r="AD68" s="99">
        <v>4</v>
      </c>
      <c r="AE68" s="11">
        <v>1</v>
      </c>
      <c r="AF68" s="12">
        <v>2</v>
      </c>
      <c r="AG68" s="16">
        <v>256873</v>
      </c>
      <c r="AH68" s="12">
        <v>2</v>
      </c>
      <c r="AI68" s="12">
        <v>8</v>
      </c>
      <c r="AJ68" s="16">
        <v>1078761</v>
      </c>
      <c r="AK68" s="12">
        <v>23</v>
      </c>
      <c r="AL68" s="12">
        <v>512</v>
      </c>
      <c r="AM68" s="35">
        <f>(AL68/W68)</f>
        <v>0.98084291187739459</v>
      </c>
      <c r="AN68" s="65">
        <v>59752709</v>
      </c>
      <c r="AO68" s="5"/>
    </row>
    <row r="69" spans="1:41" s="34" customFormat="1" x14ac:dyDescent="0.2">
      <c r="A69" s="22"/>
      <c r="B69" s="52">
        <v>2</v>
      </c>
      <c r="C69" s="52"/>
      <c r="D69" s="58">
        <v>56</v>
      </c>
      <c r="E69" s="7" t="s">
        <v>72</v>
      </c>
      <c r="F69" s="68">
        <v>1650</v>
      </c>
      <c r="G69" s="12">
        <v>1780</v>
      </c>
      <c r="H69" s="149">
        <v>2</v>
      </c>
      <c r="I69" s="35">
        <f>(G69/G$14)</f>
        <v>9.6237024221453291E-2</v>
      </c>
      <c r="J69" s="88">
        <f>(G69/G$71)</f>
        <v>11.633986928104575</v>
      </c>
      <c r="K69" s="16">
        <v>493365710</v>
      </c>
      <c r="L69" s="136">
        <v>1</v>
      </c>
      <c r="M69" s="82">
        <v>1643</v>
      </c>
      <c r="N69" s="143">
        <v>1</v>
      </c>
      <c r="O69" s="35">
        <f>(M69/M$14)</f>
        <v>0.13123003194888178</v>
      </c>
      <c r="P69" s="46">
        <f>(M69/M$71)</f>
        <v>10.880794701986755</v>
      </c>
      <c r="Q69" s="35">
        <f>(M69/G69)</f>
        <v>0.92303370786516858</v>
      </c>
      <c r="R69" s="18">
        <v>475477770</v>
      </c>
      <c r="S69" s="154">
        <v>1</v>
      </c>
      <c r="T69" s="48">
        <f>(R69/M69)</f>
        <v>289396.08642726718</v>
      </c>
      <c r="U69" s="96">
        <v>19</v>
      </c>
      <c r="V69" s="71">
        <v>7</v>
      </c>
      <c r="W69" s="71">
        <v>137</v>
      </c>
      <c r="X69" s="154">
        <v>8</v>
      </c>
      <c r="Y69" s="35">
        <f>(W69/W$14)</f>
        <v>2.2925033467202142E-2</v>
      </c>
      <c r="Z69" s="46">
        <f>(W69/W$71)</f>
        <v>68.5</v>
      </c>
      <c r="AA69" s="35">
        <f>(W69/G69)</f>
        <v>7.6966292134831457E-2</v>
      </c>
      <c r="AB69" s="98">
        <v>19</v>
      </c>
      <c r="AC69" s="72">
        <v>17887940</v>
      </c>
      <c r="AD69" s="76">
        <v>10</v>
      </c>
      <c r="AE69" s="11">
        <v>0</v>
      </c>
      <c r="AF69" s="12">
        <v>0</v>
      </c>
      <c r="AG69" s="16">
        <v>0</v>
      </c>
      <c r="AH69" s="12">
        <v>0</v>
      </c>
      <c r="AI69" s="12">
        <v>0</v>
      </c>
      <c r="AJ69" s="16">
        <v>0</v>
      </c>
      <c r="AK69" s="12">
        <v>7</v>
      </c>
      <c r="AL69" s="12">
        <v>137</v>
      </c>
      <c r="AM69" s="35">
        <f>(AL69/W69)</f>
        <v>1</v>
      </c>
      <c r="AN69" s="65">
        <v>17887940</v>
      </c>
    </row>
    <row r="70" spans="1:41" x14ac:dyDescent="0.2">
      <c r="D70" s="58">
        <v>57</v>
      </c>
      <c r="E70" s="7"/>
      <c r="F70" s="70"/>
      <c r="G70" s="10"/>
      <c r="H70" s="149"/>
      <c r="I70" s="46"/>
      <c r="J70" s="46"/>
      <c r="K70" s="16"/>
      <c r="L70" s="136"/>
      <c r="N70" s="143"/>
      <c r="O70" s="46"/>
      <c r="P70" s="46"/>
      <c r="Q70" s="35"/>
      <c r="R70" s="18"/>
      <c r="S70" s="154"/>
      <c r="T70" s="50"/>
      <c r="U70" s="96"/>
      <c r="V70" s="11"/>
      <c r="W70" s="12"/>
      <c r="X70" s="162"/>
      <c r="Y70" s="46"/>
      <c r="Z70" s="46"/>
      <c r="AA70" s="35"/>
      <c r="AB70" s="98"/>
      <c r="AC70" s="16"/>
      <c r="AD70" s="76"/>
      <c r="AE70" s="78"/>
      <c r="AF70" s="10"/>
      <c r="AG70" s="16"/>
      <c r="AH70" s="10"/>
      <c r="AI70" s="10"/>
      <c r="AJ70" s="16"/>
      <c r="AK70" s="10"/>
      <c r="AL70" s="10"/>
      <c r="AM70" s="35"/>
      <c r="AN70" s="65"/>
    </row>
    <row r="71" spans="1:41" x14ac:dyDescent="0.2">
      <c r="A71" s="34"/>
      <c r="B71" s="91">
        <v>1</v>
      </c>
      <c r="C71" s="22">
        <v>4</v>
      </c>
      <c r="D71" s="203">
        <v>58</v>
      </c>
      <c r="E71" s="8" t="s">
        <v>73</v>
      </c>
      <c r="F71" s="69">
        <v>152</v>
      </c>
      <c r="G71" s="9">
        <v>153</v>
      </c>
      <c r="H71" s="148">
        <v>18</v>
      </c>
      <c r="I71" s="38">
        <f>(G71/G$14)</f>
        <v>8.2720588235294119E-3</v>
      </c>
      <c r="J71" s="121" t="e">
        <f>(G71/G$75)</f>
        <v>#DIV/0!</v>
      </c>
      <c r="K71" s="17">
        <v>85258444</v>
      </c>
      <c r="L71" s="134">
        <v>13</v>
      </c>
      <c r="M71" s="64">
        <v>151</v>
      </c>
      <c r="N71" s="142">
        <v>18</v>
      </c>
      <c r="O71" s="38">
        <f>(M71/M$14)</f>
        <v>1.206070287539936E-2</v>
      </c>
      <c r="P71" s="43" t="e">
        <f>(M71/M$75)</f>
        <v>#DIV/0!</v>
      </c>
      <c r="Q71" s="38">
        <f>(M71/G71)</f>
        <v>0.98692810457516345</v>
      </c>
      <c r="R71" s="44">
        <v>83858444</v>
      </c>
      <c r="S71" s="153">
        <v>12</v>
      </c>
      <c r="T71" s="45">
        <f>(R71/M71)</f>
        <v>555353.93377483438</v>
      </c>
      <c r="U71" s="100">
        <v>1</v>
      </c>
      <c r="V71" s="62">
        <v>1</v>
      </c>
      <c r="W71" s="62">
        <v>2</v>
      </c>
      <c r="X71" s="153">
        <v>21</v>
      </c>
      <c r="Y71" s="56">
        <f>(W71/W$14)</f>
        <v>3.3467202141900936E-4</v>
      </c>
      <c r="Z71" s="43" t="e">
        <f>(W71/W$75)</f>
        <v>#DIV/0!</v>
      </c>
      <c r="AA71" s="56">
        <f>(W71/G71)</f>
        <v>1.3071895424836602E-2</v>
      </c>
      <c r="AB71" s="40">
        <v>23</v>
      </c>
      <c r="AC71" s="36">
        <v>1400000</v>
      </c>
      <c r="AD71" s="156">
        <v>20</v>
      </c>
      <c r="AE71" s="13">
        <v>1</v>
      </c>
      <c r="AF71" s="9">
        <v>2</v>
      </c>
      <c r="AG71" s="17">
        <v>1400000</v>
      </c>
      <c r="AH71" s="9">
        <v>0</v>
      </c>
      <c r="AI71" s="9">
        <v>0</v>
      </c>
      <c r="AJ71" s="17">
        <v>0</v>
      </c>
      <c r="AK71" s="9">
        <v>0</v>
      </c>
      <c r="AL71" s="9">
        <v>0</v>
      </c>
      <c r="AM71" s="38"/>
      <c r="AN71" s="42">
        <v>0</v>
      </c>
    </row>
    <row r="72" spans="1:41" s="52" customFormat="1" x14ac:dyDescent="0.2">
      <c r="B72" s="22"/>
      <c r="C72" s="22"/>
      <c r="D72" s="58">
        <v>59</v>
      </c>
      <c r="E72" s="7"/>
      <c r="F72" s="68"/>
      <c r="G72" s="12"/>
      <c r="H72" s="149"/>
      <c r="I72" s="46"/>
      <c r="J72" s="46"/>
      <c r="K72" s="16"/>
      <c r="L72" s="136"/>
      <c r="M72" s="82"/>
      <c r="N72" s="143"/>
      <c r="O72" s="46"/>
      <c r="P72" s="46"/>
      <c r="Q72" s="35"/>
      <c r="R72" s="18"/>
      <c r="S72" s="154"/>
      <c r="T72" s="50"/>
      <c r="U72" s="96"/>
      <c r="V72" s="95"/>
      <c r="W72" s="169"/>
      <c r="X72" s="162"/>
      <c r="Y72" s="46"/>
      <c r="Z72" s="46"/>
      <c r="AA72" s="35"/>
      <c r="AB72" s="47"/>
      <c r="AC72" s="72"/>
      <c r="AD72" s="76"/>
      <c r="AE72" s="11"/>
      <c r="AF72" s="12"/>
      <c r="AG72" s="16"/>
      <c r="AH72" s="12"/>
      <c r="AI72" s="12"/>
      <c r="AJ72" s="16"/>
      <c r="AK72" s="12"/>
      <c r="AL72" s="12"/>
      <c r="AM72" s="35"/>
      <c r="AN72" s="65"/>
    </row>
    <row r="73" spans="1:41" x14ac:dyDescent="0.2">
      <c r="A73" s="52"/>
      <c r="B73" s="34"/>
      <c r="C73" s="34">
        <v>1</v>
      </c>
      <c r="D73" s="58">
        <v>60</v>
      </c>
      <c r="E73" s="8" t="s">
        <v>74</v>
      </c>
      <c r="F73" s="69">
        <v>560</v>
      </c>
      <c r="G73" s="9">
        <v>902</v>
      </c>
      <c r="H73" s="166"/>
      <c r="I73" s="38">
        <f>(G73/G$14)</f>
        <v>4.8767301038062282E-2</v>
      </c>
      <c r="J73" s="121">
        <f>(G73/G$77)</f>
        <v>8.0535714285714288</v>
      </c>
      <c r="K73" s="17">
        <v>238152726</v>
      </c>
      <c r="L73" s="134"/>
      <c r="M73" s="64">
        <v>552</v>
      </c>
      <c r="N73" s="142"/>
      <c r="O73" s="38">
        <f>(M73/M$14)</f>
        <v>4.4089456869009586E-2</v>
      </c>
      <c r="P73" s="43">
        <f>(M73/M$77)</f>
        <v>9.1999999999999993</v>
      </c>
      <c r="Q73" s="38">
        <f>(M73/G73)</f>
        <v>0.61197339246119731</v>
      </c>
      <c r="R73" s="44">
        <v>169644326</v>
      </c>
      <c r="S73" s="153"/>
      <c r="T73" s="45">
        <f>(R73/M73)</f>
        <v>307326.67753623187</v>
      </c>
      <c r="U73" s="100"/>
      <c r="V73" s="62">
        <v>8</v>
      </c>
      <c r="W73" s="62">
        <v>350</v>
      </c>
      <c r="X73" s="161"/>
      <c r="Y73" s="38">
        <f>(W73/W$14)</f>
        <v>5.856760374832664E-2</v>
      </c>
      <c r="Z73" s="43">
        <f>(W73/W$77)</f>
        <v>6.7307692307692308</v>
      </c>
      <c r="AA73" s="38">
        <f>(W73/G73)</f>
        <v>0.38802660753880264</v>
      </c>
      <c r="AB73" s="40"/>
      <c r="AC73" s="36">
        <v>68508400</v>
      </c>
      <c r="AD73" s="101"/>
      <c r="AE73" s="13">
        <v>0</v>
      </c>
      <c r="AF73" s="9">
        <v>0</v>
      </c>
      <c r="AG73" s="17">
        <v>0</v>
      </c>
      <c r="AH73" s="9">
        <v>0</v>
      </c>
      <c r="AI73" s="9">
        <v>0</v>
      </c>
      <c r="AJ73" s="17">
        <v>0</v>
      </c>
      <c r="AK73" s="9">
        <v>8</v>
      </c>
      <c r="AL73" s="9">
        <v>350</v>
      </c>
      <c r="AM73" s="38">
        <f>(AL73/W73)</f>
        <v>1</v>
      </c>
      <c r="AN73" s="42">
        <v>68508400</v>
      </c>
    </row>
    <row r="74" spans="1:41" x14ac:dyDescent="0.2">
      <c r="D74" s="58">
        <v>61</v>
      </c>
      <c r="E74" s="7" t="s">
        <v>75</v>
      </c>
      <c r="F74" s="68">
        <v>15</v>
      </c>
      <c r="G74" s="12">
        <v>15</v>
      </c>
      <c r="H74" s="149">
        <v>48</v>
      </c>
      <c r="I74" s="35">
        <f>(G74/G$14)</f>
        <v>8.1098615916955013E-4</v>
      </c>
      <c r="J74" s="88">
        <f>(G74/G$77)</f>
        <v>0.13392857142857142</v>
      </c>
      <c r="K74" s="16">
        <v>6179503</v>
      </c>
      <c r="L74" s="136">
        <v>39</v>
      </c>
      <c r="M74" s="82">
        <v>15</v>
      </c>
      <c r="N74" s="143">
        <v>45</v>
      </c>
      <c r="O74" s="35">
        <f>(M74/M$14)</f>
        <v>1.1980830670926517E-3</v>
      </c>
      <c r="P74" s="46">
        <f>(M74/M$77)</f>
        <v>0.25</v>
      </c>
      <c r="Q74" s="35">
        <f>(M74/G74)</f>
        <v>1</v>
      </c>
      <c r="R74" s="18">
        <v>6179503</v>
      </c>
      <c r="S74" s="154">
        <v>35</v>
      </c>
      <c r="T74" s="48">
        <f>(R74/M74)</f>
        <v>411966.86666666664</v>
      </c>
      <c r="U74" s="96">
        <v>5</v>
      </c>
      <c r="V74" s="167">
        <v>0</v>
      </c>
      <c r="W74" s="94">
        <v>0</v>
      </c>
      <c r="X74" s="162"/>
      <c r="Y74" s="35"/>
      <c r="Z74" s="46"/>
      <c r="AA74" s="35"/>
      <c r="AB74" s="98"/>
      <c r="AC74" s="16">
        <v>0</v>
      </c>
      <c r="AD74" s="76"/>
      <c r="AE74" s="11">
        <v>0</v>
      </c>
      <c r="AF74" s="12">
        <v>0</v>
      </c>
      <c r="AG74" s="16">
        <v>0</v>
      </c>
      <c r="AH74" s="12">
        <v>0</v>
      </c>
      <c r="AI74" s="12">
        <v>0</v>
      </c>
      <c r="AJ74" s="16">
        <v>0</v>
      </c>
      <c r="AK74" s="12">
        <v>0</v>
      </c>
      <c r="AL74" s="12">
        <v>0</v>
      </c>
      <c r="AM74" s="35"/>
      <c r="AN74" s="65">
        <v>0</v>
      </c>
      <c r="AO74" s="5"/>
    </row>
    <row r="75" spans="1:41" s="34" customFormat="1" x14ac:dyDescent="0.2">
      <c r="A75" s="91"/>
      <c r="B75" s="22"/>
      <c r="C75" s="22"/>
      <c r="D75" s="58">
        <v>62</v>
      </c>
      <c r="E75" s="7" t="s">
        <v>76</v>
      </c>
      <c r="F75" s="68">
        <v>0</v>
      </c>
      <c r="G75" s="12">
        <v>0</v>
      </c>
      <c r="H75" s="149"/>
      <c r="I75" s="35"/>
      <c r="J75" s="87"/>
      <c r="K75" s="16">
        <v>0</v>
      </c>
      <c r="L75" s="136"/>
      <c r="M75" s="82">
        <v>0</v>
      </c>
      <c r="N75" s="143"/>
      <c r="O75" s="35"/>
      <c r="P75" s="46"/>
      <c r="Q75" s="35"/>
      <c r="R75" s="18">
        <v>0</v>
      </c>
      <c r="S75" s="154"/>
      <c r="T75" s="48"/>
      <c r="U75" s="96"/>
      <c r="V75" s="71">
        <v>0</v>
      </c>
      <c r="W75" s="71">
        <v>0</v>
      </c>
      <c r="X75" s="162"/>
      <c r="Y75" s="35"/>
      <c r="Z75" s="46"/>
      <c r="AA75" s="35"/>
      <c r="AB75" s="98"/>
      <c r="AC75" s="72">
        <v>0</v>
      </c>
      <c r="AD75" s="76"/>
      <c r="AE75" s="11">
        <v>0</v>
      </c>
      <c r="AF75" s="12">
        <v>0</v>
      </c>
      <c r="AG75" s="16">
        <v>0</v>
      </c>
      <c r="AH75" s="12">
        <v>0</v>
      </c>
      <c r="AI75" s="12">
        <v>0</v>
      </c>
      <c r="AJ75" s="16">
        <v>0</v>
      </c>
      <c r="AK75" s="12">
        <v>0</v>
      </c>
      <c r="AL75" s="12">
        <v>0</v>
      </c>
      <c r="AM75" s="35"/>
      <c r="AN75" s="65">
        <v>0</v>
      </c>
    </row>
    <row r="76" spans="1:41" s="52" customFormat="1" x14ac:dyDescent="0.2">
      <c r="A76" s="22"/>
      <c r="B76" s="22">
        <v>2</v>
      </c>
      <c r="C76" s="22"/>
      <c r="D76" s="58">
        <v>63</v>
      </c>
      <c r="E76" s="7" t="s">
        <v>77</v>
      </c>
      <c r="F76" s="68">
        <v>483</v>
      </c>
      <c r="G76" s="12">
        <v>775</v>
      </c>
      <c r="H76" s="149">
        <v>9</v>
      </c>
      <c r="I76" s="35">
        <f>(G76/G$14)</f>
        <v>4.1900951557093426E-2</v>
      </c>
      <c r="J76" s="88">
        <f>(G76/G$77)</f>
        <v>6.9196428571428568</v>
      </c>
      <c r="K76" s="16">
        <v>198692723</v>
      </c>
      <c r="L76" s="136">
        <v>9</v>
      </c>
      <c r="M76" s="82">
        <v>477</v>
      </c>
      <c r="N76" s="143">
        <v>10</v>
      </c>
      <c r="O76" s="35">
        <f>(M76/M$14)</f>
        <v>3.8099041533546325E-2</v>
      </c>
      <c r="P76" s="46">
        <f>(M76/M$77)</f>
        <v>7.95</v>
      </c>
      <c r="Q76" s="35">
        <f>(M76/G76)</f>
        <v>0.61548387096774193</v>
      </c>
      <c r="R76" s="18">
        <v>142872323</v>
      </c>
      <c r="S76" s="154">
        <v>8</v>
      </c>
      <c r="T76" s="48">
        <f>(R76/M76)</f>
        <v>299522.68972746329</v>
      </c>
      <c r="U76" s="96">
        <v>18</v>
      </c>
      <c r="V76" s="167">
        <v>6</v>
      </c>
      <c r="W76" s="94">
        <v>298</v>
      </c>
      <c r="X76" s="162">
        <v>7</v>
      </c>
      <c r="Y76" s="35">
        <f>(W76/W$14)</f>
        <v>4.9866131191432399E-2</v>
      </c>
      <c r="Z76" s="46">
        <f>(W76/W$77)</f>
        <v>5.7307692307692308</v>
      </c>
      <c r="AA76" s="35">
        <f>(W76/G76)</f>
        <v>0.38451612903225807</v>
      </c>
      <c r="AB76" s="98">
        <v>12</v>
      </c>
      <c r="AC76" s="16">
        <v>55820400</v>
      </c>
      <c r="AD76" s="99">
        <v>5</v>
      </c>
      <c r="AE76" s="11">
        <v>0</v>
      </c>
      <c r="AF76" s="12">
        <v>0</v>
      </c>
      <c r="AG76" s="16">
        <v>0</v>
      </c>
      <c r="AH76" s="12">
        <v>0</v>
      </c>
      <c r="AI76" s="12">
        <v>0</v>
      </c>
      <c r="AJ76" s="16">
        <v>0</v>
      </c>
      <c r="AK76" s="12">
        <v>6</v>
      </c>
      <c r="AL76" s="12">
        <v>298</v>
      </c>
      <c r="AM76" s="35">
        <f>(AL76/W76)</f>
        <v>1</v>
      </c>
      <c r="AN76" s="65">
        <v>55820400</v>
      </c>
    </row>
    <row r="77" spans="1:41" s="52" customFormat="1" x14ac:dyDescent="0.2">
      <c r="A77" s="34"/>
      <c r="B77" s="22"/>
      <c r="C77" s="22"/>
      <c r="D77" s="58">
        <v>64</v>
      </c>
      <c r="E77" s="7" t="s">
        <v>78</v>
      </c>
      <c r="F77" s="68">
        <v>62</v>
      </c>
      <c r="G77" s="12">
        <v>112</v>
      </c>
      <c r="H77" s="150">
        <v>20</v>
      </c>
      <c r="I77" s="35">
        <f>(G77/G$14)</f>
        <v>6.0553633217993079E-3</v>
      </c>
      <c r="J77" s="88">
        <f>(G77/G$77)</f>
        <v>1</v>
      </c>
      <c r="K77" s="16">
        <v>33280500</v>
      </c>
      <c r="L77" s="136">
        <v>21</v>
      </c>
      <c r="M77" s="82">
        <v>60</v>
      </c>
      <c r="N77" s="143">
        <v>27</v>
      </c>
      <c r="O77" s="35">
        <f>(M77/M$14)</f>
        <v>4.7923322683706068E-3</v>
      </c>
      <c r="P77" s="46">
        <f>(M77/M$77)</f>
        <v>1</v>
      </c>
      <c r="Q77" s="35">
        <f>(M77/G77)</f>
        <v>0.5357142857142857</v>
      </c>
      <c r="R77" s="18">
        <v>20592500</v>
      </c>
      <c r="S77" s="154">
        <v>23</v>
      </c>
      <c r="T77" s="48">
        <f>(R77/M77)</f>
        <v>343208.33333333331</v>
      </c>
      <c r="U77" s="96">
        <v>11</v>
      </c>
      <c r="V77" s="71">
        <v>2</v>
      </c>
      <c r="W77" s="71">
        <v>52</v>
      </c>
      <c r="X77" s="154">
        <v>14</v>
      </c>
      <c r="Y77" s="35">
        <f>(W77/W$14)</f>
        <v>8.7014725568942443E-3</v>
      </c>
      <c r="Z77" s="46">
        <f>(W77/W$77)</f>
        <v>1</v>
      </c>
      <c r="AA77" s="35">
        <f>(W77/G77)</f>
        <v>0.4642857142857143</v>
      </c>
      <c r="AB77" s="98">
        <v>11</v>
      </c>
      <c r="AC77" s="72">
        <v>12688000</v>
      </c>
      <c r="AD77" s="76">
        <v>11</v>
      </c>
      <c r="AE77" s="11">
        <v>0</v>
      </c>
      <c r="AF77" s="12">
        <v>0</v>
      </c>
      <c r="AG77" s="16">
        <v>0</v>
      </c>
      <c r="AH77" s="12">
        <v>0</v>
      </c>
      <c r="AI77" s="12">
        <v>0</v>
      </c>
      <c r="AJ77" s="16">
        <v>0</v>
      </c>
      <c r="AK77" s="12">
        <v>2</v>
      </c>
      <c r="AL77" s="12">
        <v>52</v>
      </c>
      <c r="AM77" s="35">
        <f>(AL77/W77)</f>
        <v>1</v>
      </c>
      <c r="AN77" s="65">
        <v>12688000</v>
      </c>
      <c r="AO77" s="5"/>
    </row>
    <row r="78" spans="1:41" x14ac:dyDescent="0.2">
      <c r="B78" s="52"/>
      <c r="C78" s="52"/>
      <c r="D78" s="58">
        <v>65</v>
      </c>
      <c r="E78" s="7"/>
      <c r="F78" s="70"/>
      <c r="G78" s="10"/>
      <c r="H78" s="149"/>
      <c r="I78" s="46"/>
      <c r="J78" s="46"/>
      <c r="K78" s="16"/>
      <c r="L78" s="136"/>
      <c r="N78" s="143"/>
      <c r="O78" s="46"/>
      <c r="P78" s="46"/>
      <c r="Q78" s="35"/>
      <c r="R78" s="18"/>
      <c r="S78" s="154"/>
      <c r="T78" s="50"/>
      <c r="U78" s="96"/>
      <c r="V78" s="168"/>
      <c r="W78" s="169"/>
      <c r="X78" s="162"/>
      <c r="Y78" s="46"/>
      <c r="Z78" s="46"/>
      <c r="AA78" s="35"/>
      <c r="AB78" s="98"/>
      <c r="AC78" s="72"/>
      <c r="AD78" s="76"/>
      <c r="AE78" s="78"/>
      <c r="AF78" s="10"/>
      <c r="AG78" s="16"/>
      <c r="AH78" s="10"/>
      <c r="AI78" s="10"/>
      <c r="AJ78" s="16"/>
      <c r="AK78" s="10"/>
      <c r="AL78" s="10"/>
      <c r="AM78" s="35"/>
      <c r="AN78" s="65"/>
      <c r="AO78" s="5"/>
    </row>
    <row r="79" spans="1:41" s="91" customFormat="1" x14ac:dyDescent="0.2">
      <c r="A79" s="22"/>
      <c r="B79" s="91">
        <v>1</v>
      </c>
      <c r="C79" s="22">
        <v>1</v>
      </c>
      <c r="D79" s="203">
        <v>66</v>
      </c>
      <c r="E79" s="8" t="s">
        <v>79</v>
      </c>
      <c r="F79" s="69">
        <v>889</v>
      </c>
      <c r="G79" s="9">
        <v>1735</v>
      </c>
      <c r="H79" s="148">
        <v>3</v>
      </c>
      <c r="I79" s="38">
        <f>(G79/G$14)</f>
        <v>9.3804065743944634E-2</v>
      </c>
      <c r="J79" s="121">
        <f>(G79/G$83)</f>
        <v>173.5</v>
      </c>
      <c r="K79" s="17">
        <v>232034313</v>
      </c>
      <c r="L79" s="134">
        <v>8</v>
      </c>
      <c r="M79" s="64">
        <v>882</v>
      </c>
      <c r="N79" s="142">
        <v>5</v>
      </c>
      <c r="O79" s="38">
        <f>(M79/M$14)</f>
        <v>7.044728434504792E-2</v>
      </c>
      <c r="P79" s="43">
        <f>(M79/M$83)</f>
        <v>220.5</v>
      </c>
      <c r="Q79" s="38">
        <f>(M79/G79)</f>
        <v>0.50835734870317006</v>
      </c>
      <c r="R79" s="44">
        <v>203633882</v>
      </c>
      <c r="S79" s="153">
        <v>6</v>
      </c>
      <c r="T79" s="45">
        <f>(R79/M79)</f>
        <v>230877.41723356009</v>
      </c>
      <c r="U79" s="100">
        <v>30</v>
      </c>
      <c r="V79" s="62">
        <v>7</v>
      </c>
      <c r="W79" s="62">
        <v>853</v>
      </c>
      <c r="X79" s="161">
        <v>4</v>
      </c>
      <c r="Y79" s="38">
        <f>(W79/W$14)</f>
        <v>0.1427376171352075</v>
      </c>
      <c r="Z79" s="43">
        <f>(W79/W$83)</f>
        <v>142.16666666666666</v>
      </c>
      <c r="AA79" s="38">
        <f>(W79/G79)</f>
        <v>0.49164265129682999</v>
      </c>
      <c r="AB79" s="120">
        <v>10</v>
      </c>
      <c r="AC79" s="36">
        <v>28400431</v>
      </c>
      <c r="AD79" s="156">
        <v>8</v>
      </c>
      <c r="AE79" s="13">
        <v>0</v>
      </c>
      <c r="AF79" s="9">
        <v>0</v>
      </c>
      <c r="AG79" s="17">
        <v>0</v>
      </c>
      <c r="AH79" s="9">
        <v>0</v>
      </c>
      <c r="AI79" s="9">
        <v>0</v>
      </c>
      <c r="AJ79" s="17">
        <v>0</v>
      </c>
      <c r="AK79" s="9">
        <v>7</v>
      </c>
      <c r="AL79" s="9">
        <v>853</v>
      </c>
      <c r="AM79" s="38">
        <f>(AL79/W79)</f>
        <v>1</v>
      </c>
      <c r="AN79" s="42">
        <v>28400431</v>
      </c>
    </row>
    <row r="80" spans="1:41" x14ac:dyDescent="0.2">
      <c r="D80" s="58">
        <v>67</v>
      </c>
      <c r="E80" s="7"/>
      <c r="F80" s="68"/>
      <c r="G80" s="12"/>
      <c r="H80" s="149"/>
      <c r="I80" s="46"/>
      <c r="J80" s="46"/>
      <c r="K80" s="16"/>
      <c r="L80" s="136"/>
      <c r="N80" s="143"/>
      <c r="O80" s="46"/>
      <c r="P80" s="46"/>
      <c r="Q80" s="35"/>
      <c r="R80" s="18"/>
      <c r="S80" s="154"/>
      <c r="T80" s="50"/>
      <c r="U80" s="96"/>
      <c r="V80" s="95"/>
      <c r="W80" s="169"/>
      <c r="X80" s="162"/>
      <c r="Y80" s="46"/>
      <c r="Z80" s="46"/>
      <c r="AA80" s="35"/>
      <c r="AB80" s="98"/>
      <c r="AC80" s="72"/>
      <c r="AD80" s="76"/>
      <c r="AE80" s="11"/>
      <c r="AF80" s="12"/>
      <c r="AG80" s="16"/>
      <c r="AH80" s="12"/>
      <c r="AI80" s="12"/>
      <c r="AJ80" s="16"/>
      <c r="AK80" s="12"/>
      <c r="AL80" s="12"/>
      <c r="AM80" s="35"/>
      <c r="AN80" s="65"/>
    </row>
    <row r="81" spans="1:41" s="34" customFormat="1" x14ac:dyDescent="0.2">
      <c r="A81" s="22"/>
      <c r="C81" s="34">
        <v>5</v>
      </c>
      <c r="D81" s="58">
        <v>68</v>
      </c>
      <c r="E81" s="8" t="s">
        <v>80</v>
      </c>
      <c r="F81" s="69">
        <v>45</v>
      </c>
      <c r="G81" s="9">
        <v>48</v>
      </c>
      <c r="H81" s="148"/>
      <c r="I81" s="38">
        <f>(G81/G$14)</f>
        <v>2.5951557093425604E-3</v>
      </c>
      <c r="J81" s="121">
        <f>(G81/G$85)</f>
        <v>1.3714285714285714</v>
      </c>
      <c r="K81" s="17">
        <v>14373077</v>
      </c>
      <c r="L81" s="134"/>
      <c r="M81" s="64">
        <v>42</v>
      </c>
      <c r="N81" s="142"/>
      <c r="O81" s="38">
        <f>(M81/M$14)</f>
        <v>3.354632587859425E-3</v>
      </c>
      <c r="P81" s="43">
        <f>(M81/M$85)</f>
        <v>1.2</v>
      </c>
      <c r="Q81" s="38">
        <f>(M81/G81)</f>
        <v>0.875</v>
      </c>
      <c r="R81" s="44">
        <v>13623077</v>
      </c>
      <c r="S81" s="153"/>
      <c r="T81" s="45">
        <f>(R81/M81)</f>
        <v>324358.97619047621</v>
      </c>
      <c r="U81" s="100"/>
      <c r="V81" s="62">
        <v>3</v>
      </c>
      <c r="W81" s="62">
        <v>6</v>
      </c>
      <c r="X81" s="161"/>
      <c r="Y81" s="38">
        <f>(W81/W$14)</f>
        <v>1.004016064257028E-3</v>
      </c>
      <c r="Z81" s="43" t="e">
        <f>(W81/W$85)</f>
        <v>#DIV/0!</v>
      </c>
      <c r="AA81" s="38">
        <f>(W81/G81)</f>
        <v>0.125</v>
      </c>
      <c r="AB81" s="120"/>
      <c r="AC81" s="36">
        <v>750000</v>
      </c>
      <c r="AD81" s="75"/>
      <c r="AE81" s="13">
        <v>3</v>
      </c>
      <c r="AF81" s="9">
        <v>6</v>
      </c>
      <c r="AG81" s="17">
        <v>750000</v>
      </c>
      <c r="AH81" s="9">
        <v>0</v>
      </c>
      <c r="AI81" s="9">
        <v>0</v>
      </c>
      <c r="AJ81" s="17">
        <v>0</v>
      </c>
      <c r="AK81" s="9">
        <v>0</v>
      </c>
      <c r="AL81" s="9">
        <v>0</v>
      </c>
      <c r="AM81" s="38"/>
      <c r="AN81" s="42">
        <v>0</v>
      </c>
    </row>
    <row r="82" spans="1:41" x14ac:dyDescent="0.2">
      <c r="A82" s="52"/>
      <c r="B82" s="52"/>
      <c r="C82" s="52"/>
      <c r="D82" s="58">
        <v>69</v>
      </c>
      <c r="E82" s="7" t="s">
        <v>81</v>
      </c>
      <c r="F82" s="68">
        <v>0</v>
      </c>
      <c r="G82" s="12">
        <v>0</v>
      </c>
      <c r="H82" s="149"/>
      <c r="I82" s="35"/>
      <c r="J82" s="87"/>
      <c r="K82" s="16">
        <v>0</v>
      </c>
      <c r="L82" s="136"/>
      <c r="M82" s="82">
        <v>0</v>
      </c>
      <c r="N82" s="143"/>
      <c r="O82" s="35"/>
      <c r="P82" s="46"/>
      <c r="Q82" s="35"/>
      <c r="R82" s="18">
        <v>0</v>
      </c>
      <c r="S82" s="154"/>
      <c r="T82" s="48"/>
      <c r="U82" s="96"/>
      <c r="V82" s="167">
        <v>0</v>
      </c>
      <c r="W82" s="94">
        <v>0</v>
      </c>
      <c r="X82" s="154"/>
      <c r="Y82" s="35"/>
      <c r="Z82" s="46"/>
      <c r="AA82" s="35"/>
      <c r="AB82" s="98"/>
      <c r="AC82" s="16">
        <v>0</v>
      </c>
      <c r="AD82" s="76"/>
      <c r="AE82" s="11">
        <v>0</v>
      </c>
      <c r="AF82" s="12">
        <v>0</v>
      </c>
      <c r="AG82" s="16">
        <v>0</v>
      </c>
      <c r="AH82" s="12">
        <v>0</v>
      </c>
      <c r="AI82" s="12">
        <v>0</v>
      </c>
      <c r="AJ82" s="16">
        <v>0</v>
      </c>
      <c r="AK82" s="12">
        <v>0</v>
      </c>
      <c r="AL82" s="12">
        <v>0</v>
      </c>
      <c r="AM82" s="35"/>
      <c r="AN82" s="65">
        <v>0</v>
      </c>
    </row>
    <row r="83" spans="1:41" x14ac:dyDescent="0.2">
      <c r="A83" s="91"/>
      <c r="D83" s="58">
        <v>70</v>
      </c>
      <c r="E83" s="7" t="s">
        <v>82</v>
      </c>
      <c r="F83" s="68">
        <v>7</v>
      </c>
      <c r="G83" s="12">
        <v>10</v>
      </c>
      <c r="H83" s="149">
        <v>49</v>
      </c>
      <c r="I83" s="35">
        <f>(G83/G$14)</f>
        <v>5.4065743944636683E-4</v>
      </c>
      <c r="J83" s="88">
        <f>(G83/G$85)</f>
        <v>0.2857142857142857</v>
      </c>
      <c r="K83" s="16">
        <v>2734158</v>
      </c>
      <c r="L83" s="136">
        <v>48</v>
      </c>
      <c r="M83" s="82">
        <v>4</v>
      </c>
      <c r="N83" s="143">
        <v>55</v>
      </c>
      <c r="O83" s="57">
        <f>(M83/M$14)</f>
        <v>3.1948881789137381E-4</v>
      </c>
      <c r="P83" s="46">
        <f>(M83/M$85)</f>
        <v>0.11428571428571428</v>
      </c>
      <c r="Q83" s="35">
        <f>(M83/G83)</f>
        <v>0.4</v>
      </c>
      <c r="R83" s="18">
        <v>1984158</v>
      </c>
      <c r="S83" s="154">
        <v>49</v>
      </c>
      <c r="T83" s="48">
        <f>(R83/M83)</f>
        <v>496039.5</v>
      </c>
      <c r="U83" s="96">
        <v>3</v>
      </c>
      <c r="V83" s="71">
        <v>3</v>
      </c>
      <c r="W83" s="71">
        <v>6</v>
      </c>
      <c r="X83" s="162">
        <v>19</v>
      </c>
      <c r="Y83" s="57">
        <f>(W83/W$14)</f>
        <v>1.004016064257028E-3</v>
      </c>
      <c r="Z83" s="46" t="e">
        <f>(W83/W$85)</f>
        <v>#DIV/0!</v>
      </c>
      <c r="AA83" s="35">
        <f>(W83/G83)</f>
        <v>0.6</v>
      </c>
      <c r="AB83" s="98">
        <v>6</v>
      </c>
      <c r="AC83" s="72">
        <v>750000</v>
      </c>
      <c r="AD83" s="76">
        <v>22</v>
      </c>
      <c r="AE83" s="11">
        <v>3</v>
      </c>
      <c r="AF83" s="12">
        <v>6</v>
      </c>
      <c r="AG83" s="16">
        <v>750000</v>
      </c>
      <c r="AH83" s="12">
        <v>0</v>
      </c>
      <c r="AI83" s="12">
        <v>0</v>
      </c>
      <c r="AJ83" s="16">
        <v>0</v>
      </c>
      <c r="AK83" s="12">
        <v>0</v>
      </c>
      <c r="AL83" s="12">
        <v>0</v>
      </c>
      <c r="AM83" s="35"/>
      <c r="AN83" s="65">
        <v>0</v>
      </c>
    </row>
    <row r="84" spans="1:41" x14ac:dyDescent="0.2">
      <c r="D84" s="58">
        <v>71</v>
      </c>
      <c r="E84" s="7" t="s">
        <v>83</v>
      </c>
      <c r="F84" s="68">
        <v>0</v>
      </c>
      <c r="G84" s="12">
        <v>0</v>
      </c>
      <c r="H84" s="149"/>
      <c r="I84" s="35"/>
      <c r="J84" s="87"/>
      <c r="K84" s="16">
        <v>0</v>
      </c>
      <c r="L84" s="136"/>
      <c r="M84" s="82">
        <v>0</v>
      </c>
      <c r="N84" s="143"/>
      <c r="O84" s="35"/>
      <c r="P84" s="46"/>
      <c r="Q84" s="35"/>
      <c r="R84" s="18">
        <v>0</v>
      </c>
      <c r="S84" s="154"/>
      <c r="T84" s="48"/>
      <c r="U84" s="96"/>
      <c r="V84" s="167">
        <v>0</v>
      </c>
      <c r="W84" s="94">
        <v>0</v>
      </c>
      <c r="X84" s="162"/>
      <c r="Y84" s="35"/>
      <c r="Z84" s="46"/>
      <c r="AA84" s="35"/>
      <c r="AB84" s="98"/>
      <c r="AC84" s="16">
        <v>0</v>
      </c>
      <c r="AD84" s="76"/>
      <c r="AE84" s="11">
        <v>0</v>
      </c>
      <c r="AF84" s="12">
        <v>0</v>
      </c>
      <c r="AG84" s="16">
        <v>0</v>
      </c>
      <c r="AH84" s="12">
        <v>0</v>
      </c>
      <c r="AI84" s="12">
        <v>0</v>
      </c>
      <c r="AJ84" s="16">
        <v>0</v>
      </c>
      <c r="AK84" s="12">
        <v>0</v>
      </c>
      <c r="AL84" s="12">
        <v>0</v>
      </c>
      <c r="AM84" s="35"/>
      <c r="AN84" s="65">
        <v>0</v>
      </c>
    </row>
    <row r="85" spans="1:41" x14ac:dyDescent="0.2">
      <c r="A85" s="34"/>
      <c r="B85" s="22">
        <v>2</v>
      </c>
      <c r="D85" s="58">
        <v>72</v>
      </c>
      <c r="E85" s="7" t="s">
        <v>84</v>
      </c>
      <c r="F85" s="68">
        <v>35</v>
      </c>
      <c r="G85" s="12">
        <v>35</v>
      </c>
      <c r="H85" s="149">
        <v>37</v>
      </c>
      <c r="I85" s="35">
        <f>(G85/G$14)</f>
        <v>1.8923010380622837E-3</v>
      </c>
      <c r="J85" s="88">
        <f>(G85/G$85)</f>
        <v>1</v>
      </c>
      <c r="K85" s="16">
        <v>10679519</v>
      </c>
      <c r="L85" s="136">
        <v>34</v>
      </c>
      <c r="M85" s="82">
        <v>35</v>
      </c>
      <c r="N85" s="143">
        <v>35</v>
      </c>
      <c r="O85" s="35">
        <f>(M85/M$14)</f>
        <v>2.7955271565495207E-3</v>
      </c>
      <c r="P85" s="46">
        <f>(M85/M$85)</f>
        <v>1</v>
      </c>
      <c r="Q85" s="35">
        <f>(M85/G85)</f>
        <v>1</v>
      </c>
      <c r="R85" s="18">
        <v>10679519</v>
      </c>
      <c r="S85" s="154">
        <v>31</v>
      </c>
      <c r="T85" s="48">
        <f>(R85/M85)</f>
        <v>305129.11428571428</v>
      </c>
      <c r="U85" s="96">
        <v>16</v>
      </c>
      <c r="V85" s="71">
        <v>0</v>
      </c>
      <c r="W85" s="71">
        <v>0</v>
      </c>
      <c r="X85" s="162"/>
      <c r="Y85" s="35"/>
      <c r="Z85" s="46"/>
      <c r="AA85" s="35"/>
      <c r="AB85" s="98"/>
      <c r="AC85" s="72">
        <v>0</v>
      </c>
      <c r="AD85" s="76"/>
      <c r="AE85" s="11">
        <v>0</v>
      </c>
      <c r="AF85" s="12">
        <v>0</v>
      </c>
      <c r="AG85" s="16">
        <v>0</v>
      </c>
      <c r="AH85" s="12">
        <v>0</v>
      </c>
      <c r="AI85" s="12">
        <v>0</v>
      </c>
      <c r="AJ85" s="16">
        <v>0</v>
      </c>
      <c r="AK85" s="12">
        <v>0</v>
      </c>
      <c r="AL85" s="12">
        <v>0</v>
      </c>
      <c r="AM85" s="35"/>
      <c r="AN85" s="65">
        <v>0</v>
      </c>
    </row>
    <row r="86" spans="1:41" s="52" customFormat="1" x14ac:dyDescent="0.2">
      <c r="D86" s="58">
        <v>73</v>
      </c>
      <c r="E86" s="7" t="s">
        <v>85</v>
      </c>
      <c r="F86" s="68">
        <v>0</v>
      </c>
      <c r="G86" s="12">
        <v>0</v>
      </c>
      <c r="H86" s="150"/>
      <c r="I86" s="35"/>
      <c r="J86" s="87"/>
      <c r="K86" s="16">
        <v>0</v>
      </c>
      <c r="L86" s="136"/>
      <c r="M86" s="82">
        <v>0</v>
      </c>
      <c r="N86" s="143"/>
      <c r="O86" s="35"/>
      <c r="P86" s="46"/>
      <c r="Q86" s="35"/>
      <c r="R86" s="18">
        <v>0</v>
      </c>
      <c r="S86" s="154"/>
      <c r="T86" s="50"/>
      <c r="U86" s="96"/>
      <c r="V86" s="71">
        <v>0</v>
      </c>
      <c r="W86" s="71">
        <v>0</v>
      </c>
      <c r="X86" s="162"/>
      <c r="Y86" s="35"/>
      <c r="Z86" s="46"/>
      <c r="AA86" s="35"/>
      <c r="AB86" s="98"/>
      <c r="AC86" s="72">
        <v>0</v>
      </c>
      <c r="AD86" s="76"/>
      <c r="AE86" s="11">
        <v>0</v>
      </c>
      <c r="AF86" s="12">
        <v>0</v>
      </c>
      <c r="AG86" s="16">
        <v>0</v>
      </c>
      <c r="AH86" s="12">
        <v>0</v>
      </c>
      <c r="AI86" s="12">
        <v>0</v>
      </c>
      <c r="AJ86" s="16">
        <v>0</v>
      </c>
      <c r="AK86" s="12">
        <v>0</v>
      </c>
      <c r="AL86" s="12">
        <v>0</v>
      </c>
      <c r="AM86" s="35"/>
      <c r="AN86" s="65">
        <v>0</v>
      </c>
      <c r="AO86" s="5"/>
    </row>
    <row r="87" spans="1:41" s="91" customFormat="1" x14ac:dyDescent="0.2">
      <c r="A87" s="22"/>
      <c r="B87" s="22"/>
      <c r="C87" s="22"/>
      <c r="D87" s="58">
        <v>74</v>
      </c>
      <c r="E87" s="7" t="s">
        <v>86</v>
      </c>
      <c r="F87" s="68">
        <v>3</v>
      </c>
      <c r="G87" s="12">
        <v>3</v>
      </c>
      <c r="H87" s="149">
        <v>57</v>
      </c>
      <c r="I87" s="57">
        <f>(G87/G$14)</f>
        <v>1.6219723183391003E-4</v>
      </c>
      <c r="J87" s="88">
        <f>(G87/G$85)</f>
        <v>8.5714285714285715E-2</v>
      </c>
      <c r="K87" s="16">
        <v>959400</v>
      </c>
      <c r="L87" s="136">
        <v>56</v>
      </c>
      <c r="M87" s="82">
        <v>3</v>
      </c>
      <c r="N87" s="143">
        <v>56</v>
      </c>
      <c r="O87" s="57">
        <f>(M87/M$14)</f>
        <v>2.3961661341853036E-4</v>
      </c>
      <c r="P87" s="46">
        <f>(M87/M$85)</f>
        <v>8.5714285714285715E-2</v>
      </c>
      <c r="Q87" s="35">
        <f>(M87/G87)</f>
        <v>1</v>
      </c>
      <c r="R87" s="18">
        <v>959400</v>
      </c>
      <c r="S87" s="154">
        <v>55</v>
      </c>
      <c r="T87" s="48">
        <f>(R87/M87)</f>
        <v>319800</v>
      </c>
      <c r="U87" s="96">
        <v>14</v>
      </c>
      <c r="V87" s="71">
        <v>0</v>
      </c>
      <c r="W87" s="71">
        <v>0</v>
      </c>
      <c r="X87" s="162"/>
      <c r="Y87" s="57"/>
      <c r="Z87" s="46"/>
      <c r="AA87" s="35"/>
      <c r="AB87" s="98"/>
      <c r="AC87" s="72">
        <v>0</v>
      </c>
      <c r="AD87" s="76"/>
      <c r="AE87" s="11">
        <v>0</v>
      </c>
      <c r="AF87" s="12">
        <v>0</v>
      </c>
      <c r="AG87" s="16">
        <v>0</v>
      </c>
      <c r="AH87" s="12">
        <v>0</v>
      </c>
      <c r="AI87" s="12">
        <v>0</v>
      </c>
      <c r="AJ87" s="16">
        <v>0</v>
      </c>
      <c r="AK87" s="12">
        <v>0</v>
      </c>
      <c r="AL87" s="12">
        <v>0</v>
      </c>
      <c r="AM87" s="35"/>
      <c r="AN87" s="65">
        <v>0</v>
      </c>
      <c r="AO87" s="90"/>
    </row>
    <row r="88" spans="1:41" x14ac:dyDescent="0.2">
      <c r="D88" s="58">
        <v>75</v>
      </c>
      <c r="E88" s="7"/>
      <c r="F88" s="70"/>
      <c r="G88" s="10"/>
      <c r="H88" s="149"/>
      <c r="I88" s="46"/>
      <c r="J88" s="46"/>
      <c r="K88" s="16"/>
      <c r="L88" s="136"/>
      <c r="N88" s="143"/>
      <c r="O88" s="46"/>
      <c r="P88" s="46"/>
      <c r="Q88" s="35"/>
      <c r="R88" s="18"/>
      <c r="S88" s="154"/>
      <c r="T88" s="50"/>
      <c r="U88" s="96"/>
      <c r="V88" s="95"/>
      <c r="W88" s="169"/>
      <c r="X88" s="162"/>
      <c r="Y88" s="46"/>
      <c r="Z88" s="46"/>
      <c r="AA88" s="35"/>
      <c r="AB88" s="47"/>
      <c r="AC88" s="72"/>
      <c r="AD88" s="76"/>
      <c r="AE88" s="78"/>
      <c r="AF88" s="10"/>
      <c r="AG88" s="16"/>
      <c r="AH88" s="10"/>
      <c r="AI88" s="10"/>
      <c r="AJ88" s="16"/>
      <c r="AK88" s="10"/>
      <c r="AL88" s="10"/>
      <c r="AM88" s="35"/>
      <c r="AN88" s="65"/>
    </row>
    <row r="89" spans="1:41" s="34" customFormat="1" x14ac:dyDescent="0.2">
      <c r="A89" s="22"/>
      <c r="C89" s="34">
        <v>2</v>
      </c>
      <c r="D89" s="58">
        <v>76</v>
      </c>
      <c r="E89" s="8" t="s">
        <v>87</v>
      </c>
      <c r="F89" s="69">
        <v>863</v>
      </c>
      <c r="G89" s="9">
        <v>1857</v>
      </c>
      <c r="H89" s="148"/>
      <c r="I89" s="38">
        <f>(G89/G$14)</f>
        <v>0.10040008650519031</v>
      </c>
      <c r="J89" s="121" t="e">
        <f>(G89/G$93)</f>
        <v>#DIV/0!</v>
      </c>
      <c r="K89" s="17">
        <v>300290516</v>
      </c>
      <c r="L89" s="134"/>
      <c r="M89" s="64">
        <v>793</v>
      </c>
      <c r="N89" s="142"/>
      <c r="O89" s="38">
        <f>(M89/M$14)</f>
        <v>6.3338658146964863E-2</v>
      </c>
      <c r="P89" s="43" t="e">
        <f>(M89/M$93)</f>
        <v>#DIV/0!</v>
      </c>
      <c r="Q89" s="38">
        <f>(M89/G89)</f>
        <v>0.42703284868066776</v>
      </c>
      <c r="R89" s="44">
        <v>177729231</v>
      </c>
      <c r="S89" s="153"/>
      <c r="T89" s="45">
        <f>(R89/M89)</f>
        <v>224122.61160151323</v>
      </c>
      <c r="U89" s="100"/>
      <c r="V89" s="62">
        <v>70</v>
      </c>
      <c r="W89" s="62">
        <v>1064</v>
      </c>
      <c r="X89" s="161"/>
      <c r="Y89" s="38">
        <f>(W89/W$14)</f>
        <v>0.17804551539491298</v>
      </c>
      <c r="Z89" s="43" t="e">
        <f>(W89/W$93)</f>
        <v>#DIV/0!</v>
      </c>
      <c r="AA89" s="38">
        <f>(W89/G89)</f>
        <v>0.57296715131933229</v>
      </c>
      <c r="AB89" s="120"/>
      <c r="AC89" s="36">
        <v>122561285</v>
      </c>
      <c r="AD89" s="101"/>
      <c r="AE89" s="13">
        <v>13</v>
      </c>
      <c r="AF89" s="9">
        <v>26</v>
      </c>
      <c r="AG89" s="17">
        <v>1892873</v>
      </c>
      <c r="AH89" s="9">
        <v>5</v>
      </c>
      <c r="AI89" s="9">
        <v>19</v>
      </c>
      <c r="AJ89" s="17">
        <v>2513461</v>
      </c>
      <c r="AK89" s="9">
        <v>52</v>
      </c>
      <c r="AL89" s="9">
        <v>1019</v>
      </c>
      <c r="AM89" s="38">
        <f>(AL89/W89)</f>
        <v>0.95770676691729328</v>
      </c>
      <c r="AN89" s="42">
        <v>118154951</v>
      </c>
      <c r="AO89" s="1"/>
    </row>
    <row r="90" spans="1:41" s="52" customFormat="1" x14ac:dyDescent="0.2">
      <c r="B90" s="22"/>
      <c r="C90" s="22"/>
      <c r="D90" s="58">
        <v>77</v>
      </c>
      <c r="E90" s="7" t="s">
        <v>88</v>
      </c>
      <c r="F90" s="68">
        <v>55</v>
      </c>
      <c r="G90" s="12">
        <v>111</v>
      </c>
      <c r="H90" s="150">
        <v>22</v>
      </c>
      <c r="I90" s="35">
        <f>(G90/G$14)</f>
        <v>6.0012975778546713E-3</v>
      </c>
      <c r="J90" s="88" t="e">
        <f>(G90/G$93)</f>
        <v>#DIV/0!</v>
      </c>
      <c r="K90" s="16">
        <v>12726482</v>
      </c>
      <c r="L90" s="136">
        <v>29</v>
      </c>
      <c r="M90" s="82">
        <v>37</v>
      </c>
      <c r="N90" s="143">
        <v>34</v>
      </c>
      <c r="O90" s="35">
        <f>(M90/M$14)</f>
        <v>2.9552715654952077E-3</v>
      </c>
      <c r="P90" s="46" t="e">
        <f>(M90/M$93)</f>
        <v>#DIV/0!</v>
      </c>
      <c r="Q90" s="35">
        <f>(M90/G90)</f>
        <v>0.33333333333333331</v>
      </c>
      <c r="R90" s="18">
        <v>3762732</v>
      </c>
      <c r="S90" s="154">
        <v>42</v>
      </c>
      <c r="T90" s="48">
        <f>(R90/M90)</f>
        <v>101695.45945945945</v>
      </c>
      <c r="U90" s="96">
        <v>65</v>
      </c>
      <c r="V90" s="71">
        <v>18</v>
      </c>
      <c r="W90" s="71">
        <v>74</v>
      </c>
      <c r="X90" s="154">
        <v>11</v>
      </c>
      <c r="Y90" s="35">
        <f>(W90/W$14)</f>
        <v>1.2382864792503346E-2</v>
      </c>
      <c r="Z90" s="46" t="e">
        <f>(W90/W$93)</f>
        <v>#DIV/0!</v>
      </c>
      <c r="AA90" s="35">
        <f>(W90/G90)</f>
        <v>0.66666666666666663</v>
      </c>
      <c r="AB90" s="98">
        <v>5</v>
      </c>
      <c r="AC90" s="72">
        <v>8963750</v>
      </c>
      <c r="AD90" s="76">
        <v>13</v>
      </c>
      <c r="AE90" s="11">
        <v>6</v>
      </c>
      <c r="AF90" s="12">
        <v>12</v>
      </c>
      <c r="AG90" s="16">
        <v>1020000</v>
      </c>
      <c r="AH90" s="12">
        <v>0</v>
      </c>
      <c r="AI90" s="12">
        <v>0</v>
      </c>
      <c r="AJ90" s="16">
        <v>0</v>
      </c>
      <c r="AK90" s="12">
        <v>12</v>
      </c>
      <c r="AL90" s="12">
        <v>62</v>
      </c>
      <c r="AM90" s="35">
        <f>(AL90/W90)</f>
        <v>0.83783783783783783</v>
      </c>
      <c r="AN90" s="65">
        <v>7943750</v>
      </c>
      <c r="AO90" s="5"/>
    </row>
    <row r="91" spans="1:41" x14ac:dyDescent="0.2">
      <c r="B91" s="22">
        <v>2</v>
      </c>
      <c r="D91" s="58">
        <v>78</v>
      </c>
      <c r="E91" s="7" t="s">
        <v>89</v>
      </c>
      <c r="F91" s="68">
        <v>722</v>
      </c>
      <c r="G91" s="12">
        <v>1660</v>
      </c>
      <c r="H91" s="149">
        <v>5</v>
      </c>
      <c r="I91" s="35">
        <f>(G91/G$14)</f>
        <v>8.9749134948096887E-2</v>
      </c>
      <c r="J91" s="88" t="e">
        <f>(G91/G$93)</f>
        <v>#DIV/0!</v>
      </c>
      <c r="K91" s="16">
        <v>272343795</v>
      </c>
      <c r="L91" s="136">
        <v>6</v>
      </c>
      <c r="M91" s="82">
        <v>670</v>
      </c>
      <c r="N91" s="143">
        <v>7</v>
      </c>
      <c r="O91" s="35">
        <f>(M91/M$14)</f>
        <v>5.3514376996805113E-2</v>
      </c>
      <c r="P91" s="46" t="e">
        <f>(M91/M$93)</f>
        <v>#DIV/0!</v>
      </c>
      <c r="Q91" s="35">
        <f>(M91/G91)</f>
        <v>0.40361445783132532</v>
      </c>
      <c r="R91" s="18">
        <v>158746260</v>
      </c>
      <c r="S91" s="154">
        <v>7</v>
      </c>
      <c r="T91" s="48">
        <f>(R91/M91)</f>
        <v>236934.71641791044</v>
      </c>
      <c r="U91" s="96">
        <v>28</v>
      </c>
      <c r="V91" s="71">
        <v>52</v>
      </c>
      <c r="W91" s="71">
        <v>990</v>
      </c>
      <c r="X91" s="162">
        <v>2</v>
      </c>
      <c r="Y91" s="35">
        <f>(W91/W$14)</f>
        <v>0.16566265060240964</v>
      </c>
      <c r="Z91" s="46" t="e">
        <f>(W91/W$93)</f>
        <v>#DIV/0!</v>
      </c>
      <c r="AA91" s="35">
        <f>(W91/G91)</f>
        <v>0.59638554216867468</v>
      </c>
      <c r="AB91" s="98">
        <v>7</v>
      </c>
      <c r="AC91" s="72">
        <v>113597535</v>
      </c>
      <c r="AD91" s="99">
        <v>2</v>
      </c>
      <c r="AE91" s="11">
        <v>7</v>
      </c>
      <c r="AF91" s="12">
        <v>14</v>
      </c>
      <c r="AG91" s="16">
        <v>872873</v>
      </c>
      <c r="AH91" s="12">
        <v>5</v>
      </c>
      <c r="AI91" s="12">
        <v>19</v>
      </c>
      <c r="AJ91" s="16">
        <v>2513461</v>
      </c>
      <c r="AK91" s="12">
        <v>40</v>
      </c>
      <c r="AL91" s="12">
        <v>957</v>
      </c>
      <c r="AM91" s="35">
        <f>(AL91/W91)</f>
        <v>0.96666666666666667</v>
      </c>
      <c r="AN91" s="65">
        <v>110211201</v>
      </c>
    </row>
    <row r="92" spans="1:41" x14ac:dyDescent="0.2">
      <c r="D92" s="58">
        <v>79</v>
      </c>
      <c r="E92" s="7" t="s">
        <v>90</v>
      </c>
      <c r="F92" s="68">
        <v>86</v>
      </c>
      <c r="G92" s="12">
        <v>86</v>
      </c>
      <c r="H92" s="149">
        <v>24</v>
      </c>
      <c r="I92" s="35">
        <f>(G92/G$14)</f>
        <v>4.6496539792387544E-3</v>
      </c>
      <c r="J92" s="88" t="e">
        <f>(G92/G$93)</f>
        <v>#DIV/0!</v>
      </c>
      <c r="K92" s="16">
        <v>15220239</v>
      </c>
      <c r="L92" s="136">
        <v>26</v>
      </c>
      <c r="M92" s="82">
        <v>86</v>
      </c>
      <c r="N92" s="143">
        <v>21</v>
      </c>
      <c r="O92" s="35">
        <f>(M92/M$14)</f>
        <v>6.869009584664537E-3</v>
      </c>
      <c r="P92" s="46" t="e">
        <f>(M92/M$93)</f>
        <v>#DIV/0!</v>
      </c>
      <c r="Q92" s="35">
        <f>(M92/G92)</f>
        <v>1</v>
      </c>
      <c r="R92" s="18">
        <v>15220239</v>
      </c>
      <c r="S92" s="154">
        <v>25</v>
      </c>
      <c r="T92" s="48">
        <f>(R92/M92)</f>
        <v>176979.52325581395</v>
      </c>
      <c r="U92" s="96">
        <v>48</v>
      </c>
      <c r="V92" s="167">
        <v>0</v>
      </c>
      <c r="W92" s="94">
        <v>0</v>
      </c>
      <c r="X92" s="154"/>
      <c r="Y92" s="35">
        <f>(W92/W$14)</f>
        <v>0</v>
      </c>
      <c r="Z92" s="46" t="e">
        <f>(W92/W$93)</f>
        <v>#DIV/0!</v>
      </c>
      <c r="AA92" s="35"/>
      <c r="AB92" s="98"/>
      <c r="AC92" s="16">
        <v>0</v>
      </c>
      <c r="AD92" s="76"/>
      <c r="AE92" s="11">
        <v>0</v>
      </c>
      <c r="AF92" s="12">
        <v>0</v>
      </c>
      <c r="AG92" s="16">
        <v>0</v>
      </c>
      <c r="AH92" s="12">
        <v>0</v>
      </c>
      <c r="AI92" s="12">
        <v>0</v>
      </c>
      <c r="AJ92" s="16">
        <v>0</v>
      </c>
      <c r="AK92" s="12">
        <v>0</v>
      </c>
      <c r="AL92" s="12">
        <v>0</v>
      </c>
      <c r="AM92" s="35"/>
      <c r="AN92" s="65">
        <v>0</v>
      </c>
    </row>
    <row r="93" spans="1:41" x14ac:dyDescent="0.2">
      <c r="A93" s="34"/>
      <c r="B93" s="52"/>
      <c r="C93" s="52"/>
      <c r="D93" s="58">
        <v>80</v>
      </c>
      <c r="E93" s="7"/>
      <c r="F93" s="70"/>
      <c r="G93" s="10"/>
      <c r="H93" s="149"/>
      <c r="I93" s="46"/>
      <c r="J93" s="46"/>
      <c r="K93" s="16"/>
      <c r="L93" s="136"/>
      <c r="N93" s="143"/>
      <c r="O93" s="46"/>
      <c r="P93" s="46"/>
      <c r="Q93" s="35"/>
      <c r="R93" s="18"/>
      <c r="S93" s="154"/>
      <c r="T93" s="50"/>
      <c r="U93" s="96"/>
      <c r="V93" s="168"/>
      <c r="W93" s="169"/>
      <c r="X93" s="162"/>
      <c r="Y93" s="46"/>
      <c r="Z93" s="46"/>
      <c r="AA93" s="35"/>
      <c r="AB93" s="98"/>
      <c r="AC93" s="72"/>
      <c r="AD93" s="76"/>
      <c r="AE93" s="78"/>
      <c r="AF93" s="10"/>
      <c r="AG93" s="16"/>
      <c r="AH93" s="10"/>
      <c r="AI93" s="10"/>
      <c r="AJ93" s="16"/>
      <c r="AK93" s="10"/>
      <c r="AL93" s="10"/>
      <c r="AM93" s="35"/>
      <c r="AN93" s="65"/>
    </row>
    <row r="94" spans="1:41" s="52" customFormat="1" x14ac:dyDescent="0.2">
      <c r="A94" s="22"/>
      <c r="B94" s="15"/>
      <c r="C94" s="15">
        <v>2</v>
      </c>
      <c r="D94" s="58">
        <v>81</v>
      </c>
      <c r="E94" s="8" t="s">
        <v>91</v>
      </c>
      <c r="F94" s="69">
        <v>1494</v>
      </c>
      <c r="G94" s="9">
        <v>2459</v>
      </c>
      <c r="H94" s="148"/>
      <c r="I94" s="38">
        <f>(G94/G$14)</f>
        <v>0.13294766435986158</v>
      </c>
      <c r="J94" s="121">
        <f>(G94/G$98)</f>
        <v>5.7453271028037385</v>
      </c>
      <c r="K94" s="17">
        <v>473797303</v>
      </c>
      <c r="L94" s="134"/>
      <c r="M94" s="64">
        <v>1458</v>
      </c>
      <c r="N94" s="142"/>
      <c r="O94" s="38">
        <f>(M94/M$14)</f>
        <v>0.11645367412140575</v>
      </c>
      <c r="P94" s="43">
        <f>(M94/M$98)</f>
        <v>3.7772020725388602</v>
      </c>
      <c r="Q94" s="38">
        <f>(M94/G94)</f>
        <v>0.59292395282635213</v>
      </c>
      <c r="R94" s="44">
        <v>346751120</v>
      </c>
      <c r="S94" s="153"/>
      <c r="T94" s="45">
        <f>(R94/M94)</f>
        <v>237826.55692729767</v>
      </c>
      <c r="U94" s="100"/>
      <c r="V94" s="62">
        <v>36</v>
      </c>
      <c r="W94" s="62">
        <v>1001</v>
      </c>
      <c r="X94" s="161"/>
      <c r="Y94" s="38">
        <f>(W94/W$14)</f>
        <v>0.16750334672021419</v>
      </c>
      <c r="Z94" s="43">
        <f>(W94/W$98)</f>
        <v>23.833333333333332</v>
      </c>
      <c r="AA94" s="38">
        <f>(W94/G94)</f>
        <v>0.40707604717364781</v>
      </c>
      <c r="AB94" s="120"/>
      <c r="AC94" s="36">
        <v>127046183</v>
      </c>
      <c r="AD94" s="101"/>
      <c r="AE94" s="13">
        <v>0</v>
      </c>
      <c r="AF94" s="9">
        <v>0</v>
      </c>
      <c r="AG94" s="17">
        <v>0</v>
      </c>
      <c r="AH94" s="9">
        <v>1</v>
      </c>
      <c r="AI94" s="9">
        <v>4</v>
      </c>
      <c r="AJ94" s="17">
        <v>539380</v>
      </c>
      <c r="AK94" s="9">
        <v>35</v>
      </c>
      <c r="AL94" s="9">
        <v>997</v>
      </c>
      <c r="AM94" s="38">
        <f>(AL94/W94)</f>
        <v>0.99600399600399603</v>
      </c>
      <c r="AN94" s="42">
        <v>126506803</v>
      </c>
    </row>
    <row r="95" spans="1:41" x14ac:dyDescent="0.2">
      <c r="D95" s="58">
        <v>82</v>
      </c>
      <c r="E95" s="7" t="s">
        <v>92</v>
      </c>
      <c r="F95" s="68">
        <v>29</v>
      </c>
      <c r="G95" s="12">
        <v>125</v>
      </c>
      <c r="H95" s="150">
        <v>19</v>
      </c>
      <c r="I95" s="35">
        <f>(G95/G$14)</f>
        <v>6.7582179930795851E-3</v>
      </c>
      <c r="J95" s="88">
        <f>(G95/G$98)</f>
        <v>0.29205607476635514</v>
      </c>
      <c r="K95" s="16">
        <v>35762913</v>
      </c>
      <c r="L95" s="136">
        <v>20</v>
      </c>
      <c r="M95" s="82">
        <v>11</v>
      </c>
      <c r="N95" s="143">
        <v>47</v>
      </c>
      <c r="O95" s="35">
        <f>(M95/M$14)</f>
        <v>8.7859424920127801E-4</v>
      </c>
      <c r="P95" s="46">
        <f>(M95/M$98)</f>
        <v>2.8497409326424871E-2</v>
      </c>
      <c r="Q95" s="35">
        <f>(M95/G95)</f>
        <v>8.7999999999999995E-2</v>
      </c>
      <c r="R95" s="18">
        <v>3842962</v>
      </c>
      <c r="S95" s="154">
        <v>41</v>
      </c>
      <c r="T95" s="48">
        <f>(R95/M95)</f>
        <v>349360.18181818182</v>
      </c>
      <c r="U95" s="96">
        <v>10</v>
      </c>
      <c r="V95" s="71">
        <v>18</v>
      </c>
      <c r="W95" s="71">
        <v>114</v>
      </c>
      <c r="X95" s="162">
        <v>9</v>
      </c>
      <c r="Y95" s="35">
        <f>(W95/W$14)</f>
        <v>1.9076305220883535E-2</v>
      </c>
      <c r="Z95" s="46">
        <f>(W95/W$98)</f>
        <v>2.7142857142857144</v>
      </c>
      <c r="AA95" s="35">
        <f>(W95/G95)</f>
        <v>0.91200000000000003</v>
      </c>
      <c r="AB95" s="98">
        <v>3</v>
      </c>
      <c r="AC95" s="72">
        <v>31919951</v>
      </c>
      <c r="AD95" s="99">
        <v>6</v>
      </c>
      <c r="AE95" s="11">
        <v>0</v>
      </c>
      <c r="AF95" s="12">
        <v>0</v>
      </c>
      <c r="AG95" s="16">
        <v>0</v>
      </c>
      <c r="AH95" s="12">
        <v>0</v>
      </c>
      <c r="AI95" s="12">
        <v>0</v>
      </c>
      <c r="AJ95" s="16">
        <v>0</v>
      </c>
      <c r="AK95" s="12">
        <v>18</v>
      </c>
      <c r="AL95" s="12">
        <v>114</v>
      </c>
      <c r="AM95" s="35">
        <f>(AL95/W95)</f>
        <v>1</v>
      </c>
      <c r="AN95" s="65">
        <v>31919951</v>
      </c>
    </row>
    <row r="96" spans="1:41" x14ac:dyDescent="0.2">
      <c r="B96" s="22">
        <v>2</v>
      </c>
      <c r="D96" s="58">
        <v>83</v>
      </c>
      <c r="E96" s="7" t="s">
        <v>93</v>
      </c>
      <c r="F96" s="68">
        <v>1465</v>
      </c>
      <c r="G96" s="12">
        <v>2334</v>
      </c>
      <c r="H96" s="149">
        <v>1</v>
      </c>
      <c r="I96" s="35">
        <f>(G96/G$14)</f>
        <v>0.126189446366782</v>
      </c>
      <c r="J96" s="88">
        <f>(G96/G$98)</f>
        <v>5.4532710280373831</v>
      </c>
      <c r="K96" s="16">
        <v>438034390</v>
      </c>
      <c r="L96" s="136">
        <v>2</v>
      </c>
      <c r="M96" s="82">
        <v>1447</v>
      </c>
      <c r="N96" s="143">
        <v>2</v>
      </c>
      <c r="O96" s="35">
        <f>(M96/M$14)</f>
        <v>0.11557507987220447</v>
      </c>
      <c r="P96" s="46">
        <f>(M96/M$98)</f>
        <v>3.7487046632124352</v>
      </c>
      <c r="Q96" s="35">
        <f>(M96/G96)</f>
        <v>0.61996572407883466</v>
      </c>
      <c r="R96" s="18">
        <v>342908158</v>
      </c>
      <c r="S96" s="154">
        <v>2</v>
      </c>
      <c r="T96" s="48">
        <f>(R96/M96)</f>
        <v>236978.68555632344</v>
      </c>
      <c r="U96" s="96">
        <v>27</v>
      </c>
      <c r="V96" s="71">
        <v>18</v>
      </c>
      <c r="W96" s="71">
        <v>887</v>
      </c>
      <c r="X96" s="162">
        <v>3</v>
      </c>
      <c r="Y96" s="35">
        <f>(W96/W$14)</f>
        <v>0.14842704149933067</v>
      </c>
      <c r="Z96" s="46">
        <f>(W96/W$98)</f>
        <v>21.11904761904762</v>
      </c>
      <c r="AA96" s="35">
        <f>(W96/G96)</f>
        <v>0.3800342759211654</v>
      </c>
      <c r="AB96" s="98">
        <v>13</v>
      </c>
      <c r="AC96" s="72">
        <v>95126232</v>
      </c>
      <c r="AD96" s="99">
        <v>3</v>
      </c>
      <c r="AE96" s="11">
        <v>0</v>
      </c>
      <c r="AF96" s="12">
        <v>0</v>
      </c>
      <c r="AG96" s="16">
        <v>0</v>
      </c>
      <c r="AH96" s="12">
        <v>1</v>
      </c>
      <c r="AI96" s="12">
        <v>4</v>
      </c>
      <c r="AJ96" s="16">
        <v>539380</v>
      </c>
      <c r="AK96" s="12">
        <v>17</v>
      </c>
      <c r="AL96" s="12">
        <v>883</v>
      </c>
      <c r="AM96" s="35">
        <f>(AL96/W96)</f>
        <v>0.99549041713641484</v>
      </c>
      <c r="AN96" s="65">
        <v>94586852</v>
      </c>
    </row>
    <row r="97" spans="1:41" s="34" customFormat="1" x14ac:dyDescent="0.2">
      <c r="A97" s="52"/>
      <c r="B97" s="52"/>
      <c r="C97" s="52"/>
      <c r="D97" s="58">
        <v>84</v>
      </c>
      <c r="E97" s="7"/>
      <c r="F97" s="70"/>
      <c r="G97" s="10"/>
      <c r="H97" s="150"/>
      <c r="I97" s="46"/>
      <c r="J97" s="46"/>
      <c r="K97" s="16"/>
      <c r="L97" s="136"/>
      <c r="M97" s="82"/>
      <c r="N97" s="143"/>
      <c r="O97" s="46"/>
      <c r="P97" s="46"/>
      <c r="Q97" s="35"/>
      <c r="R97" s="18"/>
      <c r="S97" s="154"/>
      <c r="T97" s="50"/>
      <c r="U97" s="96"/>
      <c r="V97" s="54"/>
      <c r="W97" s="12"/>
      <c r="X97" s="154"/>
      <c r="Y97" s="46"/>
      <c r="Z97" s="46"/>
      <c r="AA97" s="35"/>
      <c r="AB97" s="98"/>
      <c r="AC97" s="16"/>
      <c r="AD97" s="76"/>
      <c r="AE97" s="78"/>
      <c r="AF97" s="10"/>
      <c r="AG97" s="16"/>
      <c r="AH97" s="10"/>
      <c r="AI97" s="10"/>
      <c r="AJ97" s="16"/>
      <c r="AK97" s="10"/>
      <c r="AL97" s="10"/>
      <c r="AM97" s="35"/>
      <c r="AN97" s="65"/>
      <c r="AO97" s="1"/>
    </row>
    <row r="98" spans="1:41" x14ac:dyDescent="0.2">
      <c r="A98" s="15"/>
      <c r="B98" s="34"/>
      <c r="C98" s="34">
        <v>5</v>
      </c>
      <c r="D98" s="58">
        <v>85</v>
      </c>
      <c r="E98" s="8" t="s">
        <v>94</v>
      </c>
      <c r="F98" s="69">
        <v>389</v>
      </c>
      <c r="G98" s="9">
        <v>428</v>
      </c>
      <c r="H98" s="148"/>
      <c r="I98" s="38">
        <f>(G98/G$14)</f>
        <v>2.3140138408304499E-2</v>
      </c>
      <c r="J98" s="121" t="e">
        <f>(G98/G$102)</f>
        <v>#DIV/0!</v>
      </c>
      <c r="K98" s="17">
        <v>97782721</v>
      </c>
      <c r="L98" s="134"/>
      <c r="M98" s="64">
        <v>386</v>
      </c>
      <c r="N98" s="142"/>
      <c r="O98" s="38">
        <f>(M98/M$14)</f>
        <v>3.0830670926517572E-2</v>
      </c>
      <c r="P98" s="43" t="e">
        <f>(M98/M$102)</f>
        <v>#DIV/0!</v>
      </c>
      <c r="Q98" s="38">
        <f>(M98/G98)</f>
        <v>0.90186915887850472</v>
      </c>
      <c r="R98" s="44">
        <v>88182721</v>
      </c>
      <c r="S98" s="153"/>
      <c r="T98" s="45">
        <f>(R98/M98)</f>
        <v>228452.6450777202</v>
      </c>
      <c r="U98" s="100"/>
      <c r="V98" s="62">
        <v>3</v>
      </c>
      <c r="W98" s="62">
        <v>42</v>
      </c>
      <c r="X98" s="161"/>
      <c r="Y98" s="38">
        <f>(W98/W$14)</f>
        <v>7.0281124497991966E-3</v>
      </c>
      <c r="Z98" s="43" t="e">
        <f>(W98/W$102)</f>
        <v>#DIV/0!</v>
      </c>
      <c r="AA98" s="38">
        <f>(W98/G98)</f>
        <v>9.8130841121495324E-2</v>
      </c>
      <c r="AB98" s="120"/>
      <c r="AC98" s="36">
        <v>9600000</v>
      </c>
      <c r="AD98" s="75"/>
      <c r="AE98" s="13">
        <v>0</v>
      </c>
      <c r="AF98" s="9">
        <v>0</v>
      </c>
      <c r="AG98" s="17">
        <v>0</v>
      </c>
      <c r="AH98" s="9">
        <v>0</v>
      </c>
      <c r="AI98" s="9">
        <v>0</v>
      </c>
      <c r="AJ98" s="17">
        <v>0</v>
      </c>
      <c r="AK98" s="9">
        <v>3</v>
      </c>
      <c r="AL98" s="9">
        <v>42</v>
      </c>
      <c r="AM98" s="38">
        <f>(AL98/W98)</f>
        <v>1</v>
      </c>
      <c r="AN98" s="42">
        <v>9600000</v>
      </c>
      <c r="AO98" s="5"/>
    </row>
    <row r="99" spans="1:41" x14ac:dyDescent="0.2">
      <c r="D99" s="58">
        <v>86</v>
      </c>
      <c r="E99" s="7" t="s">
        <v>95</v>
      </c>
      <c r="F99" s="68">
        <v>0</v>
      </c>
      <c r="G99" s="12">
        <v>0</v>
      </c>
      <c r="H99" s="149"/>
      <c r="I99" s="35"/>
      <c r="J99" s="87"/>
      <c r="K99" s="16">
        <v>0</v>
      </c>
      <c r="L99" s="136"/>
      <c r="M99" s="82">
        <v>0</v>
      </c>
      <c r="N99" s="143"/>
      <c r="O99" s="35"/>
      <c r="P99" s="46"/>
      <c r="Q99" s="35"/>
      <c r="R99" s="18">
        <v>0</v>
      </c>
      <c r="S99" s="154"/>
      <c r="T99" s="50"/>
      <c r="U99" s="96"/>
      <c r="V99" s="71">
        <v>0</v>
      </c>
      <c r="W99" s="71">
        <v>0</v>
      </c>
      <c r="X99" s="162"/>
      <c r="Y99" s="35"/>
      <c r="Z99" s="46"/>
      <c r="AA99" s="35"/>
      <c r="AB99" s="47"/>
      <c r="AC99" s="72">
        <v>0</v>
      </c>
      <c r="AD99" s="76"/>
      <c r="AE99" s="11">
        <v>0</v>
      </c>
      <c r="AF99" s="12">
        <v>0</v>
      </c>
      <c r="AG99" s="16">
        <v>0</v>
      </c>
      <c r="AH99" s="12">
        <v>0</v>
      </c>
      <c r="AI99" s="12">
        <v>0</v>
      </c>
      <c r="AJ99" s="16">
        <v>0</v>
      </c>
      <c r="AK99" s="12">
        <v>0</v>
      </c>
      <c r="AL99" s="12">
        <v>0</v>
      </c>
      <c r="AM99" s="35"/>
      <c r="AN99" s="65">
        <v>0</v>
      </c>
    </row>
    <row r="100" spans="1:41" x14ac:dyDescent="0.2">
      <c r="D100" s="58">
        <v>87</v>
      </c>
      <c r="E100" s="7" t="s">
        <v>96</v>
      </c>
      <c r="F100" s="68">
        <v>6</v>
      </c>
      <c r="G100" s="12">
        <v>6</v>
      </c>
      <c r="H100" s="149">
        <v>53</v>
      </c>
      <c r="I100" s="57">
        <f>(G100/G$14)</f>
        <v>3.2439446366782005E-4</v>
      </c>
      <c r="J100" s="88" t="e">
        <f>(G100/G$102)</f>
        <v>#DIV/0!</v>
      </c>
      <c r="K100" s="16">
        <v>1092000</v>
      </c>
      <c r="L100" s="136">
        <v>54</v>
      </c>
      <c r="M100" s="82">
        <v>6</v>
      </c>
      <c r="N100" s="143">
        <v>51</v>
      </c>
      <c r="O100" s="57">
        <f>(M100/M$14)</f>
        <v>4.7923322683706072E-4</v>
      </c>
      <c r="P100" s="46" t="e">
        <f>(M100/M$102)</f>
        <v>#DIV/0!</v>
      </c>
      <c r="Q100" s="35">
        <f>(M100/G100)</f>
        <v>1</v>
      </c>
      <c r="R100" s="18">
        <v>1092000</v>
      </c>
      <c r="S100" s="154">
        <v>54</v>
      </c>
      <c r="T100" s="48">
        <f>(R100/M100)</f>
        <v>182000</v>
      </c>
      <c r="U100" s="96">
        <v>45</v>
      </c>
      <c r="V100" s="71">
        <v>0</v>
      </c>
      <c r="W100" s="71">
        <v>0</v>
      </c>
      <c r="X100" s="162"/>
      <c r="Y100" s="57"/>
      <c r="Z100" s="46"/>
      <c r="AA100" s="35"/>
      <c r="AB100" s="98"/>
      <c r="AC100" s="72">
        <v>0</v>
      </c>
      <c r="AD100" s="76"/>
      <c r="AE100" s="11">
        <v>0</v>
      </c>
      <c r="AF100" s="12">
        <v>0</v>
      </c>
      <c r="AG100" s="16">
        <v>0</v>
      </c>
      <c r="AH100" s="12">
        <v>0</v>
      </c>
      <c r="AI100" s="12">
        <v>0</v>
      </c>
      <c r="AJ100" s="16">
        <v>0</v>
      </c>
      <c r="AK100" s="12">
        <v>0</v>
      </c>
      <c r="AL100" s="12">
        <v>0</v>
      </c>
      <c r="AM100" s="35"/>
      <c r="AN100" s="65">
        <v>0</v>
      </c>
    </row>
    <row r="101" spans="1:41" s="52" customFormat="1" x14ac:dyDescent="0.2">
      <c r="B101" s="22"/>
      <c r="C101" s="22"/>
      <c r="D101" s="58">
        <v>88</v>
      </c>
      <c r="E101" s="7" t="s">
        <v>97</v>
      </c>
      <c r="F101" s="68">
        <v>1</v>
      </c>
      <c r="G101" s="12">
        <v>1</v>
      </c>
      <c r="H101" s="149">
        <v>65</v>
      </c>
      <c r="I101" s="57">
        <f>(G101/G$14)</f>
        <v>5.406574394463668E-5</v>
      </c>
      <c r="J101" s="88" t="e">
        <f>(G101/G$102)</f>
        <v>#DIV/0!</v>
      </c>
      <c r="K101" s="16">
        <v>221116</v>
      </c>
      <c r="L101" s="136">
        <v>64</v>
      </c>
      <c r="M101" s="82">
        <v>1</v>
      </c>
      <c r="N101" s="143">
        <v>64</v>
      </c>
      <c r="O101" s="57">
        <f>(M101/M$14)</f>
        <v>7.9872204472843453E-5</v>
      </c>
      <c r="P101" s="46" t="e">
        <f>(M101/M$102)</f>
        <v>#DIV/0!</v>
      </c>
      <c r="Q101" s="35">
        <f>(M101/G101)</f>
        <v>1</v>
      </c>
      <c r="R101" s="18">
        <v>221116</v>
      </c>
      <c r="S101" s="154">
        <v>63</v>
      </c>
      <c r="T101" s="48">
        <f>(R101/M101)</f>
        <v>221116</v>
      </c>
      <c r="U101" s="96">
        <v>35</v>
      </c>
      <c r="V101" s="167">
        <v>0</v>
      </c>
      <c r="W101" s="94">
        <v>0</v>
      </c>
      <c r="X101" s="162"/>
      <c r="Y101" s="57"/>
      <c r="Z101" s="46"/>
      <c r="AA101" s="35"/>
      <c r="AB101" s="98"/>
      <c r="AC101" s="16">
        <v>0</v>
      </c>
      <c r="AD101" s="76"/>
      <c r="AE101" s="11">
        <v>0</v>
      </c>
      <c r="AF101" s="12">
        <v>0</v>
      </c>
      <c r="AG101" s="16">
        <v>0</v>
      </c>
      <c r="AH101" s="12">
        <v>0</v>
      </c>
      <c r="AI101" s="12">
        <v>0</v>
      </c>
      <c r="AJ101" s="16">
        <v>0</v>
      </c>
      <c r="AK101" s="12">
        <v>0</v>
      </c>
      <c r="AL101" s="12">
        <v>0</v>
      </c>
      <c r="AM101" s="35"/>
      <c r="AN101" s="65">
        <v>0</v>
      </c>
    </row>
    <row r="102" spans="1:41" s="15" customFormat="1" x14ac:dyDescent="0.2">
      <c r="A102" s="34"/>
      <c r="B102" s="22"/>
      <c r="C102" s="22"/>
      <c r="D102" s="58">
        <v>89</v>
      </c>
      <c r="E102" s="7" t="s">
        <v>98</v>
      </c>
      <c r="F102" s="68">
        <v>0</v>
      </c>
      <c r="G102" s="12">
        <v>0</v>
      </c>
      <c r="H102" s="149"/>
      <c r="I102" s="35"/>
      <c r="J102" s="87"/>
      <c r="K102" s="16">
        <v>0</v>
      </c>
      <c r="L102" s="136"/>
      <c r="M102" s="82">
        <v>0</v>
      </c>
      <c r="N102" s="143"/>
      <c r="O102" s="35"/>
      <c r="P102" s="46"/>
      <c r="Q102" s="35"/>
      <c r="R102" s="18">
        <v>0</v>
      </c>
      <c r="S102" s="154"/>
      <c r="T102" s="50"/>
      <c r="U102" s="96"/>
      <c r="V102" s="71">
        <v>0</v>
      </c>
      <c r="W102" s="71">
        <v>0</v>
      </c>
      <c r="X102" s="154"/>
      <c r="Y102" s="35"/>
      <c r="Z102" s="46"/>
      <c r="AA102" s="35"/>
      <c r="AB102" s="98"/>
      <c r="AC102" s="72">
        <v>0</v>
      </c>
      <c r="AD102" s="76"/>
      <c r="AE102" s="11">
        <v>0</v>
      </c>
      <c r="AF102" s="12">
        <v>0</v>
      </c>
      <c r="AG102" s="16">
        <v>0</v>
      </c>
      <c r="AH102" s="12">
        <v>0</v>
      </c>
      <c r="AI102" s="12">
        <v>0</v>
      </c>
      <c r="AJ102" s="16">
        <v>0</v>
      </c>
      <c r="AK102" s="12">
        <v>0</v>
      </c>
      <c r="AL102" s="12">
        <v>0</v>
      </c>
      <c r="AM102" s="35"/>
      <c r="AN102" s="65">
        <v>0</v>
      </c>
      <c r="AO102" s="1"/>
    </row>
    <row r="103" spans="1:41" x14ac:dyDescent="0.2">
      <c r="B103" s="22">
        <v>2</v>
      </c>
      <c r="D103" s="58">
        <v>90</v>
      </c>
      <c r="E103" s="7" t="s">
        <v>99</v>
      </c>
      <c r="F103" s="68">
        <v>369</v>
      </c>
      <c r="G103" s="12">
        <v>408</v>
      </c>
      <c r="H103" s="150">
        <v>12</v>
      </c>
      <c r="I103" s="35">
        <f>(G103/G$14)</f>
        <v>2.2058823529411766E-2</v>
      </c>
      <c r="J103" s="88" t="e">
        <f>(G103/G$102)</f>
        <v>#DIV/0!</v>
      </c>
      <c r="K103" s="16">
        <v>94636476</v>
      </c>
      <c r="L103" s="136">
        <v>12</v>
      </c>
      <c r="M103" s="82">
        <v>366</v>
      </c>
      <c r="N103" s="143">
        <v>11</v>
      </c>
      <c r="O103" s="35">
        <f>(M103/M$14)</f>
        <v>2.9233226837060703E-2</v>
      </c>
      <c r="P103" s="46" t="e">
        <f>(M103/M$102)</f>
        <v>#DIV/0!</v>
      </c>
      <c r="Q103" s="35">
        <f>(M103/G103)</f>
        <v>0.8970588235294118</v>
      </c>
      <c r="R103" s="18">
        <v>85036476</v>
      </c>
      <c r="S103" s="154">
        <v>11</v>
      </c>
      <c r="T103" s="48">
        <f>(R103/M103)</f>
        <v>232340.09836065574</v>
      </c>
      <c r="U103" s="96">
        <v>29</v>
      </c>
      <c r="V103" s="71">
        <v>3</v>
      </c>
      <c r="W103" s="71">
        <v>42</v>
      </c>
      <c r="X103" s="162">
        <v>15</v>
      </c>
      <c r="Y103" s="35">
        <f>(W103/W$14)</f>
        <v>7.0281124497991966E-3</v>
      </c>
      <c r="Z103" s="46" t="e">
        <f>(W103/W$102)</f>
        <v>#DIV/0!</v>
      </c>
      <c r="AA103" s="35">
        <f>(W103/G103)</f>
        <v>0.10294117647058823</v>
      </c>
      <c r="AB103" s="98">
        <v>17</v>
      </c>
      <c r="AC103" s="72">
        <v>9600000</v>
      </c>
      <c r="AD103" s="76">
        <v>12</v>
      </c>
      <c r="AE103" s="11">
        <v>0</v>
      </c>
      <c r="AF103" s="12">
        <v>0</v>
      </c>
      <c r="AG103" s="16">
        <v>0</v>
      </c>
      <c r="AH103" s="12">
        <v>0</v>
      </c>
      <c r="AI103" s="12">
        <v>0</v>
      </c>
      <c r="AJ103" s="16">
        <v>0</v>
      </c>
      <c r="AK103" s="12">
        <v>3</v>
      </c>
      <c r="AL103" s="12">
        <v>42</v>
      </c>
      <c r="AM103" s="35">
        <f>(AL103/W103)</f>
        <v>1</v>
      </c>
      <c r="AN103" s="65">
        <v>9600000</v>
      </c>
      <c r="AO103" s="5"/>
    </row>
    <row r="104" spans="1:41" x14ac:dyDescent="0.2">
      <c r="D104" s="58">
        <v>91</v>
      </c>
      <c r="E104" s="7" t="s">
        <v>100</v>
      </c>
      <c r="F104" s="68">
        <v>10</v>
      </c>
      <c r="G104" s="12">
        <v>10</v>
      </c>
      <c r="H104" s="149">
        <v>49</v>
      </c>
      <c r="I104" s="35">
        <f>(G104/G$14)</f>
        <v>5.4065743944636683E-4</v>
      </c>
      <c r="J104" s="88" t="e">
        <f>(G104/G$102)</f>
        <v>#DIV/0!</v>
      </c>
      <c r="K104" s="16">
        <v>1300000</v>
      </c>
      <c r="L104" s="136">
        <v>52</v>
      </c>
      <c r="M104" s="82">
        <v>10</v>
      </c>
      <c r="N104" s="143">
        <v>48</v>
      </c>
      <c r="O104" s="35">
        <f>(M104/M$14)</f>
        <v>7.9872204472843447E-4</v>
      </c>
      <c r="P104" s="46" t="e">
        <f>(M104/M$102)</f>
        <v>#DIV/0!</v>
      </c>
      <c r="Q104" s="35">
        <f>(M104/G104)</f>
        <v>1</v>
      </c>
      <c r="R104" s="18">
        <v>1300000</v>
      </c>
      <c r="S104" s="154">
        <v>52</v>
      </c>
      <c r="T104" s="48">
        <f>(R104/M104)</f>
        <v>130000</v>
      </c>
      <c r="U104" s="96">
        <v>57</v>
      </c>
      <c r="V104" s="71">
        <v>0</v>
      </c>
      <c r="W104" s="71">
        <v>0</v>
      </c>
      <c r="X104" s="162"/>
      <c r="Y104" s="35"/>
      <c r="Z104" s="46"/>
      <c r="AA104" s="35"/>
      <c r="AB104" s="98"/>
      <c r="AC104" s="72">
        <v>0</v>
      </c>
      <c r="AD104" s="76"/>
      <c r="AE104" s="11">
        <v>0</v>
      </c>
      <c r="AF104" s="12">
        <v>0</v>
      </c>
      <c r="AG104" s="16">
        <v>0</v>
      </c>
      <c r="AH104" s="12">
        <v>0</v>
      </c>
      <c r="AI104" s="12">
        <v>0</v>
      </c>
      <c r="AJ104" s="16">
        <v>0</v>
      </c>
      <c r="AK104" s="12">
        <v>0</v>
      </c>
      <c r="AL104" s="12">
        <v>0</v>
      </c>
      <c r="AM104" s="35"/>
      <c r="AN104" s="65">
        <v>0</v>
      </c>
    </row>
    <row r="105" spans="1:41" s="52" customFormat="1" x14ac:dyDescent="0.2">
      <c r="A105" s="22"/>
      <c r="B105" s="22"/>
      <c r="C105" s="22"/>
      <c r="D105" s="58">
        <v>92</v>
      </c>
      <c r="E105" s="7" t="s">
        <v>101</v>
      </c>
      <c r="F105" s="68">
        <v>3</v>
      </c>
      <c r="G105" s="12">
        <v>3</v>
      </c>
      <c r="H105" s="149">
        <v>57</v>
      </c>
      <c r="I105" s="57">
        <f>(G105/G$14)</f>
        <v>1.6219723183391003E-4</v>
      </c>
      <c r="J105" s="88" t="e">
        <f>(G105/G$102)</f>
        <v>#DIV/0!</v>
      </c>
      <c r="K105" s="16">
        <v>533129</v>
      </c>
      <c r="L105" s="136">
        <v>58</v>
      </c>
      <c r="M105" s="82">
        <v>3</v>
      </c>
      <c r="N105" s="143">
        <v>56</v>
      </c>
      <c r="O105" s="57">
        <f>(M105/M$14)</f>
        <v>2.3961661341853036E-4</v>
      </c>
      <c r="P105" s="46" t="e">
        <f>(M105/M$102)</f>
        <v>#DIV/0!</v>
      </c>
      <c r="Q105" s="35">
        <f>(M105/G105)</f>
        <v>1</v>
      </c>
      <c r="R105" s="18">
        <v>533129</v>
      </c>
      <c r="S105" s="154">
        <v>57</v>
      </c>
      <c r="T105" s="48">
        <f>(R105/M105)</f>
        <v>177709.66666666666</v>
      </c>
      <c r="U105" s="96">
        <v>47</v>
      </c>
      <c r="V105" s="71">
        <v>0</v>
      </c>
      <c r="W105" s="71">
        <v>0</v>
      </c>
      <c r="X105" s="162"/>
      <c r="Y105" s="57"/>
      <c r="Z105" s="46"/>
      <c r="AA105" s="35"/>
      <c r="AB105" s="47"/>
      <c r="AC105" s="72">
        <v>0</v>
      </c>
      <c r="AD105" s="76"/>
      <c r="AE105" s="11">
        <v>0</v>
      </c>
      <c r="AF105" s="12">
        <v>0</v>
      </c>
      <c r="AG105" s="16">
        <v>0</v>
      </c>
      <c r="AH105" s="12">
        <v>0</v>
      </c>
      <c r="AI105" s="12">
        <v>0</v>
      </c>
      <c r="AJ105" s="16">
        <v>0</v>
      </c>
      <c r="AK105" s="12">
        <v>0</v>
      </c>
      <c r="AL105" s="12">
        <v>0</v>
      </c>
      <c r="AM105" s="35"/>
      <c r="AN105" s="65">
        <v>0</v>
      </c>
    </row>
    <row r="106" spans="1:41" s="34" customFormat="1" x14ac:dyDescent="0.2">
      <c r="A106" s="22"/>
      <c r="B106" s="22"/>
      <c r="C106" s="22"/>
      <c r="D106" s="58">
        <v>93</v>
      </c>
      <c r="E106" s="7" t="s">
        <v>102</v>
      </c>
      <c r="F106" s="68">
        <v>0</v>
      </c>
      <c r="G106" s="12">
        <v>0</v>
      </c>
      <c r="H106" s="149"/>
      <c r="I106" s="35"/>
      <c r="J106" s="87"/>
      <c r="K106" s="16">
        <v>0</v>
      </c>
      <c r="L106" s="136"/>
      <c r="M106" s="82">
        <v>0</v>
      </c>
      <c r="N106" s="143"/>
      <c r="O106" s="57"/>
      <c r="P106" s="46"/>
      <c r="Q106" s="35"/>
      <c r="R106" s="18">
        <v>0</v>
      </c>
      <c r="S106" s="154"/>
      <c r="T106" s="48"/>
      <c r="U106" s="96"/>
      <c r="V106" s="71">
        <v>0</v>
      </c>
      <c r="W106" s="71">
        <v>0</v>
      </c>
      <c r="X106" s="162"/>
      <c r="Y106" s="57"/>
      <c r="Z106" s="46"/>
      <c r="AA106" s="35"/>
      <c r="AB106" s="98"/>
      <c r="AC106" s="72">
        <v>0</v>
      </c>
      <c r="AD106" s="76"/>
      <c r="AE106" s="11">
        <v>0</v>
      </c>
      <c r="AF106" s="12">
        <v>0</v>
      </c>
      <c r="AG106" s="16">
        <v>0</v>
      </c>
      <c r="AH106" s="12">
        <v>0</v>
      </c>
      <c r="AI106" s="12">
        <v>0</v>
      </c>
      <c r="AJ106" s="16">
        <v>0</v>
      </c>
      <c r="AK106" s="12">
        <v>0</v>
      </c>
      <c r="AL106" s="12">
        <v>0</v>
      </c>
      <c r="AM106" s="35"/>
      <c r="AN106" s="65">
        <v>0</v>
      </c>
      <c r="AO106" s="1"/>
    </row>
    <row r="107" spans="1:41" x14ac:dyDescent="0.2">
      <c r="D107" s="58">
        <v>94</v>
      </c>
      <c r="E107" s="7"/>
      <c r="F107" s="70"/>
      <c r="G107" s="10"/>
      <c r="H107" s="149"/>
      <c r="I107" s="46"/>
      <c r="J107" s="46"/>
      <c r="K107" s="16"/>
      <c r="L107" s="136"/>
      <c r="N107" s="143"/>
      <c r="O107" s="46"/>
      <c r="P107" s="46"/>
      <c r="Q107" s="35"/>
      <c r="R107" s="18"/>
      <c r="S107" s="154"/>
      <c r="T107" s="50"/>
      <c r="U107" s="96"/>
      <c r="V107" s="95"/>
      <c r="W107" s="169"/>
      <c r="X107" s="162"/>
      <c r="Y107" s="46"/>
      <c r="Z107" s="46"/>
      <c r="AA107" s="35"/>
      <c r="AB107" s="98"/>
      <c r="AC107" s="72"/>
      <c r="AD107" s="76"/>
      <c r="AE107" s="78"/>
      <c r="AF107" s="10"/>
      <c r="AG107" s="16"/>
      <c r="AH107" s="10"/>
      <c r="AI107" s="10"/>
      <c r="AJ107" s="16"/>
      <c r="AK107" s="10"/>
      <c r="AL107" s="10"/>
      <c r="AM107" s="35"/>
      <c r="AN107" s="65"/>
      <c r="AO107" s="5"/>
    </row>
    <row r="108" spans="1:41" x14ac:dyDescent="0.2">
      <c r="B108" s="15"/>
      <c r="C108" s="15">
        <v>3</v>
      </c>
      <c r="D108" s="58">
        <v>95</v>
      </c>
      <c r="E108" s="8" t="s">
        <v>103</v>
      </c>
      <c r="F108" s="69">
        <v>354</v>
      </c>
      <c r="G108" s="9">
        <v>359</v>
      </c>
      <c r="H108" s="148"/>
      <c r="I108" s="38">
        <f>(G108/G$14)</f>
        <v>1.9409602076124566E-2</v>
      </c>
      <c r="J108" s="121">
        <f>(G108/G$112)</f>
        <v>5.790322580645161</v>
      </c>
      <c r="K108" s="17">
        <v>114066961</v>
      </c>
      <c r="L108" s="134"/>
      <c r="M108" s="64">
        <v>353</v>
      </c>
      <c r="N108" s="142"/>
      <c r="O108" s="38">
        <f>(M108/M$14)</f>
        <v>2.8194888178913739E-2</v>
      </c>
      <c r="P108" s="43">
        <f>(M108/M$112)</f>
        <v>5.693548387096774</v>
      </c>
      <c r="Q108" s="38">
        <f>(M108/G108)</f>
        <v>0.98328690807799446</v>
      </c>
      <c r="R108" s="44">
        <v>112068961</v>
      </c>
      <c r="S108" s="153"/>
      <c r="T108" s="45">
        <f>(R108/M108)</f>
        <v>317475.81019830029</v>
      </c>
      <c r="U108" s="100"/>
      <c r="V108" s="62">
        <v>1</v>
      </c>
      <c r="W108" s="62">
        <v>6</v>
      </c>
      <c r="X108" s="161"/>
      <c r="Y108" s="38">
        <f>(W108/W$14)</f>
        <v>1.004016064257028E-3</v>
      </c>
      <c r="Z108" s="43" t="e">
        <f>(W108/W$112)</f>
        <v>#DIV/0!</v>
      </c>
      <c r="AA108" s="38">
        <f>(W108/G108)</f>
        <v>1.6713091922005572E-2</v>
      </c>
      <c r="AB108" s="120"/>
      <c r="AC108" s="36">
        <v>1998000</v>
      </c>
      <c r="AD108" s="75"/>
      <c r="AE108" s="13">
        <v>0</v>
      </c>
      <c r="AF108" s="9">
        <v>0</v>
      </c>
      <c r="AG108" s="17">
        <v>0</v>
      </c>
      <c r="AH108" s="9">
        <v>0</v>
      </c>
      <c r="AI108" s="9">
        <v>0</v>
      </c>
      <c r="AJ108" s="17">
        <v>0</v>
      </c>
      <c r="AK108" s="9">
        <v>1</v>
      </c>
      <c r="AL108" s="9">
        <v>6</v>
      </c>
      <c r="AM108" s="38">
        <f>(AL108/W108)</f>
        <v>1</v>
      </c>
      <c r="AN108" s="42">
        <v>1998000</v>
      </c>
    </row>
    <row r="109" spans="1:41" x14ac:dyDescent="0.2">
      <c r="D109" s="58">
        <v>96</v>
      </c>
      <c r="E109" s="7" t="s">
        <v>104</v>
      </c>
      <c r="F109" s="68">
        <v>79</v>
      </c>
      <c r="G109" s="12">
        <v>84</v>
      </c>
      <c r="H109" s="149">
        <v>26</v>
      </c>
      <c r="I109" s="35">
        <f>(G109/G$14)</f>
        <v>4.5415224913494812E-3</v>
      </c>
      <c r="J109" s="88">
        <f>(G109/G$112)</f>
        <v>1.3548387096774193</v>
      </c>
      <c r="K109" s="16">
        <v>31196000</v>
      </c>
      <c r="L109" s="136">
        <v>22</v>
      </c>
      <c r="M109" s="82">
        <v>78</v>
      </c>
      <c r="N109" s="143">
        <v>23</v>
      </c>
      <c r="O109" s="35">
        <f>(M109/M$14)</f>
        <v>6.2300319488817887E-3</v>
      </c>
      <c r="P109" s="46">
        <f>(M109/M$112)</f>
        <v>1.2580645161290323</v>
      </c>
      <c r="Q109" s="35">
        <f>(M109/G109)</f>
        <v>0.9285714285714286</v>
      </c>
      <c r="R109" s="18">
        <v>29198000</v>
      </c>
      <c r="S109" s="154">
        <v>19</v>
      </c>
      <c r="T109" s="48">
        <f>(R109/M109)</f>
        <v>374333.33333333331</v>
      </c>
      <c r="U109" s="96">
        <v>8</v>
      </c>
      <c r="V109" s="71">
        <v>1</v>
      </c>
      <c r="W109" s="71">
        <v>6</v>
      </c>
      <c r="X109" s="162">
        <v>19</v>
      </c>
      <c r="Y109" s="35">
        <f>(W109/W$14)</f>
        <v>1.004016064257028E-3</v>
      </c>
      <c r="Z109" s="46" t="e">
        <f>(W109/W$112)</f>
        <v>#DIV/0!</v>
      </c>
      <c r="AA109" s="35">
        <f>(W109/G109)</f>
        <v>7.1428571428571425E-2</v>
      </c>
      <c r="AB109" s="98">
        <v>20</v>
      </c>
      <c r="AC109" s="72">
        <v>1998000</v>
      </c>
      <c r="AD109" s="76">
        <v>19</v>
      </c>
      <c r="AE109" s="11">
        <v>0</v>
      </c>
      <c r="AF109" s="12">
        <v>0</v>
      </c>
      <c r="AG109" s="16">
        <v>0</v>
      </c>
      <c r="AH109" s="12">
        <v>0</v>
      </c>
      <c r="AI109" s="12">
        <v>0</v>
      </c>
      <c r="AJ109" s="16">
        <v>0</v>
      </c>
      <c r="AK109" s="12">
        <v>1</v>
      </c>
      <c r="AL109" s="12">
        <v>6</v>
      </c>
      <c r="AM109" s="35">
        <f>(AL109/W109)</f>
        <v>1</v>
      </c>
      <c r="AN109" s="65">
        <v>1998000</v>
      </c>
    </row>
    <row r="110" spans="1:41" x14ac:dyDescent="0.2">
      <c r="B110" s="22">
        <v>2</v>
      </c>
      <c r="D110" s="58">
        <v>97</v>
      </c>
      <c r="E110" s="7" t="s">
        <v>105</v>
      </c>
      <c r="F110" s="68">
        <v>275</v>
      </c>
      <c r="G110" s="12">
        <v>275</v>
      </c>
      <c r="H110" s="149">
        <v>14</v>
      </c>
      <c r="I110" s="35">
        <f>(G110/G$14)</f>
        <v>1.4868079584775087E-2</v>
      </c>
      <c r="J110" s="88">
        <f>(G110/G$112)</f>
        <v>4.435483870967742</v>
      </c>
      <c r="K110" s="16">
        <v>82870961</v>
      </c>
      <c r="L110" s="136">
        <v>14</v>
      </c>
      <c r="M110" s="82">
        <v>275</v>
      </c>
      <c r="N110" s="143">
        <v>13</v>
      </c>
      <c r="O110" s="35">
        <f>(M110/M$14)</f>
        <v>2.196485623003195E-2</v>
      </c>
      <c r="P110" s="46">
        <f>(M110/M$112)</f>
        <v>4.435483870967742</v>
      </c>
      <c r="Q110" s="35">
        <f>(M110/G110)</f>
        <v>1</v>
      </c>
      <c r="R110" s="18">
        <v>82870961</v>
      </c>
      <c r="S110" s="154">
        <v>13</v>
      </c>
      <c r="T110" s="48">
        <f>(R110/M110)</f>
        <v>301348.9490909091</v>
      </c>
      <c r="U110" s="96">
        <v>17</v>
      </c>
      <c r="V110" s="71">
        <v>0</v>
      </c>
      <c r="W110" s="71">
        <v>0</v>
      </c>
      <c r="X110" s="162"/>
      <c r="Y110" s="35"/>
      <c r="Z110" s="46"/>
      <c r="AA110" s="35"/>
      <c r="AB110" s="98"/>
      <c r="AC110" s="72">
        <v>0</v>
      </c>
      <c r="AD110" s="76"/>
      <c r="AE110" s="11">
        <v>0</v>
      </c>
      <c r="AF110" s="12">
        <v>0</v>
      </c>
      <c r="AG110" s="16">
        <v>0</v>
      </c>
      <c r="AH110" s="12">
        <v>0</v>
      </c>
      <c r="AI110" s="12">
        <v>0</v>
      </c>
      <c r="AJ110" s="16">
        <v>0</v>
      </c>
      <c r="AK110" s="12">
        <v>0</v>
      </c>
      <c r="AL110" s="12">
        <v>0</v>
      </c>
      <c r="AM110" s="35"/>
      <c r="AN110" s="65">
        <v>0</v>
      </c>
    </row>
    <row r="111" spans="1:41" x14ac:dyDescent="0.2">
      <c r="D111" s="58">
        <v>98</v>
      </c>
      <c r="E111" s="7"/>
      <c r="F111" s="70"/>
      <c r="G111" s="10"/>
      <c r="H111" s="149"/>
      <c r="I111" s="46"/>
      <c r="J111" s="46"/>
      <c r="K111" s="16"/>
      <c r="L111" s="136"/>
      <c r="N111" s="143"/>
      <c r="O111" s="46"/>
      <c r="P111" s="46"/>
      <c r="Q111" s="35"/>
      <c r="R111" s="18"/>
      <c r="S111" s="154"/>
      <c r="T111" s="50"/>
      <c r="U111" s="96"/>
      <c r="V111" s="51"/>
      <c r="W111" s="12"/>
      <c r="X111" s="162"/>
      <c r="Y111" s="46"/>
      <c r="Z111" s="46"/>
      <c r="AA111" s="35"/>
      <c r="AB111" s="98"/>
      <c r="AC111" s="16"/>
      <c r="AD111" s="76"/>
      <c r="AE111" s="78"/>
      <c r="AF111" s="10"/>
      <c r="AG111" s="16"/>
      <c r="AH111" s="10"/>
      <c r="AI111" s="10"/>
      <c r="AJ111" s="16"/>
      <c r="AK111" s="10"/>
      <c r="AL111" s="10"/>
      <c r="AM111" s="35"/>
      <c r="AN111" s="65"/>
    </row>
    <row r="112" spans="1:41" x14ac:dyDescent="0.2">
      <c r="A112" s="15"/>
      <c r="B112" s="34"/>
      <c r="C112" s="34">
        <v>6</v>
      </c>
      <c r="D112" s="58">
        <v>99</v>
      </c>
      <c r="E112" s="8" t="s">
        <v>106</v>
      </c>
      <c r="F112" s="69">
        <v>62</v>
      </c>
      <c r="G112" s="9">
        <v>62</v>
      </c>
      <c r="H112" s="148"/>
      <c r="I112" s="38">
        <f>(G112/G$14)</f>
        <v>3.3520761245674742E-3</v>
      </c>
      <c r="J112" s="121" t="e">
        <f>(G112/G$116)</f>
        <v>#DIV/0!</v>
      </c>
      <c r="K112" s="17">
        <v>9075955</v>
      </c>
      <c r="L112" s="134"/>
      <c r="M112" s="64">
        <v>62</v>
      </c>
      <c r="N112" s="142"/>
      <c r="O112" s="38">
        <f>(M112/M$14)</f>
        <v>4.9520766773162939E-3</v>
      </c>
      <c r="P112" s="43" t="e">
        <f>(M112/M$116)</f>
        <v>#DIV/0!</v>
      </c>
      <c r="Q112" s="38">
        <f>(M112/G112)</f>
        <v>1</v>
      </c>
      <c r="R112" s="44">
        <v>9075955</v>
      </c>
      <c r="S112" s="153"/>
      <c r="T112" s="45">
        <f>(R112/M112)</f>
        <v>146386.37096774194</v>
      </c>
      <c r="U112" s="100"/>
      <c r="V112" s="62">
        <v>0</v>
      </c>
      <c r="W112" s="62">
        <v>0</v>
      </c>
      <c r="X112" s="161"/>
      <c r="Y112" s="38"/>
      <c r="Z112" s="43"/>
      <c r="AA112" s="38"/>
      <c r="AB112" s="120"/>
      <c r="AC112" s="36">
        <v>0</v>
      </c>
      <c r="AD112" s="75"/>
      <c r="AE112" s="13">
        <v>0</v>
      </c>
      <c r="AF112" s="9">
        <v>0</v>
      </c>
      <c r="AG112" s="17">
        <v>0</v>
      </c>
      <c r="AH112" s="9">
        <v>0</v>
      </c>
      <c r="AI112" s="9">
        <v>0</v>
      </c>
      <c r="AJ112" s="17">
        <v>0</v>
      </c>
      <c r="AK112" s="9">
        <v>0</v>
      </c>
      <c r="AL112" s="9">
        <v>0</v>
      </c>
      <c r="AM112" s="38"/>
      <c r="AN112" s="42">
        <v>0</v>
      </c>
    </row>
    <row r="113" spans="1:41" x14ac:dyDescent="0.2">
      <c r="D113" s="58">
        <v>100</v>
      </c>
      <c r="E113" s="7" t="s">
        <v>107</v>
      </c>
      <c r="F113" s="68">
        <v>2</v>
      </c>
      <c r="G113" s="12">
        <v>2</v>
      </c>
      <c r="H113" s="149">
        <v>59</v>
      </c>
      <c r="I113" s="57">
        <f>(G113/G$14)</f>
        <v>1.0813148788927336E-4</v>
      </c>
      <c r="J113" s="88" t="e">
        <f>(G113/G$116)</f>
        <v>#DIV/0!</v>
      </c>
      <c r="K113" s="16">
        <v>400000</v>
      </c>
      <c r="L113" s="136">
        <v>60</v>
      </c>
      <c r="M113" s="82">
        <v>2</v>
      </c>
      <c r="N113" s="143">
        <v>58</v>
      </c>
      <c r="O113" s="57">
        <f>(M113/M$14)</f>
        <v>1.5974440894568691E-4</v>
      </c>
      <c r="P113" s="46" t="e">
        <f>(M113/M$116)</f>
        <v>#DIV/0!</v>
      </c>
      <c r="Q113" s="35">
        <f>(M113/G113)</f>
        <v>1</v>
      </c>
      <c r="R113" s="18">
        <v>400000</v>
      </c>
      <c r="S113" s="154">
        <v>59</v>
      </c>
      <c r="T113" s="48">
        <f>(R113/M113)</f>
        <v>200000</v>
      </c>
      <c r="U113" s="96">
        <v>39</v>
      </c>
      <c r="V113" s="71">
        <v>0</v>
      </c>
      <c r="W113" s="71">
        <v>0</v>
      </c>
      <c r="X113" s="162"/>
      <c r="Y113" s="57"/>
      <c r="Z113" s="46"/>
      <c r="AA113" s="35"/>
      <c r="AB113" s="98"/>
      <c r="AC113" s="72">
        <v>0</v>
      </c>
      <c r="AD113" s="76"/>
      <c r="AE113" s="11">
        <v>0</v>
      </c>
      <c r="AF113" s="12">
        <v>0</v>
      </c>
      <c r="AG113" s="16">
        <v>0</v>
      </c>
      <c r="AH113" s="12">
        <v>0</v>
      </c>
      <c r="AI113" s="12">
        <v>0</v>
      </c>
      <c r="AJ113" s="16">
        <v>0</v>
      </c>
      <c r="AK113" s="12">
        <v>0</v>
      </c>
      <c r="AL113" s="12">
        <v>0</v>
      </c>
      <c r="AM113" s="35"/>
      <c r="AN113" s="65">
        <v>0</v>
      </c>
    </row>
    <row r="114" spans="1:41" x14ac:dyDescent="0.2">
      <c r="B114" s="52"/>
      <c r="C114" s="52"/>
      <c r="D114" s="58">
        <v>101</v>
      </c>
      <c r="E114" s="7" t="s">
        <v>108</v>
      </c>
      <c r="F114" s="68">
        <v>27</v>
      </c>
      <c r="G114" s="12">
        <v>27</v>
      </c>
      <c r="H114" s="149">
        <v>41</v>
      </c>
      <c r="I114" s="35">
        <f>(G114/G$14)</f>
        <v>1.4597750865051903E-3</v>
      </c>
      <c r="J114" s="88" t="e">
        <f>(G114/G$116)</f>
        <v>#DIV/0!</v>
      </c>
      <c r="K114" s="16">
        <v>3210953</v>
      </c>
      <c r="L114" s="136">
        <v>47</v>
      </c>
      <c r="M114" s="82">
        <v>27</v>
      </c>
      <c r="N114" s="143">
        <v>39</v>
      </c>
      <c r="O114" s="35">
        <f>(M114/M$14)</f>
        <v>2.1565495207667732E-3</v>
      </c>
      <c r="P114" s="46" t="e">
        <f>(M114/M$116)</f>
        <v>#DIV/0!</v>
      </c>
      <c r="Q114" s="35">
        <f>(M114/G114)</f>
        <v>1</v>
      </c>
      <c r="R114" s="18">
        <v>3210953</v>
      </c>
      <c r="S114" s="154">
        <v>46</v>
      </c>
      <c r="T114" s="48">
        <f>(R114/M114)</f>
        <v>118924.18518518518</v>
      </c>
      <c r="U114" s="96">
        <v>62</v>
      </c>
      <c r="V114" s="71">
        <v>0</v>
      </c>
      <c r="W114" s="71">
        <v>0</v>
      </c>
      <c r="X114" s="162"/>
      <c r="Y114" s="35"/>
      <c r="Z114" s="46"/>
      <c r="AA114" s="35"/>
      <c r="AB114" s="47"/>
      <c r="AC114" s="72">
        <v>0</v>
      </c>
      <c r="AD114" s="76"/>
      <c r="AE114" s="11">
        <v>0</v>
      </c>
      <c r="AF114" s="12">
        <v>0</v>
      </c>
      <c r="AG114" s="16">
        <v>0</v>
      </c>
      <c r="AH114" s="12">
        <v>0</v>
      </c>
      <c r="AI114" s="12">
        <v>0</v>
      </c>
      <c r="AJ114" s="16">
        <v>0</v>
      </c>
      <c r="AK114" s="12">
        <v>0</v>
      </c>
      <c r="AL114" s="12">
        <v>0</v>
      </c>
      <c r="AM114" s="35"/>
      <c r="AN114" s="65">
        <v>0</v>
      </c>
    </row>
    <row r="115" spans="1:41" x14ac:dyDescent="0.2">
      <c r="B115" s="22">
        <v>2</v>
      </c>
      <c r="D115" s="58">
        <v>102</v>
      </c>
      <c r="E115" s="7" t="s">
        <v>109</v>
      </c>
      <c r="F115" s="68">
        <v>33</v>
      </c>
      <c r="G115" s="12">
        <v>33</v>
      </c>
      <c r="H115" s="149">
        <v>38</v>
      </c>
      <c r="I115" s="35">
        <f>(G115/G$14)</f>
        <v>1.7841695501730104E-3</v>
      </c>
      <c r="J115" s="88" t="e">
        <f>(G115/G$116)</f>
        <v>#DIV/0!</v>
      </c>
      <c r="K115" s="16">
        <v>5465002</v>
      </c>
      <c r="L115" s="136">
        <v>41</v>
      </c>
      <c r="M115" s="82">
        <v>33</v>
      </c>
      <c r="N115" s="143">
        <v>36</v>
      </c>
      <c r="O115" s="35">
        <f>(M115/M$14)</f>
        <v>2.635782747603834E-3</v>
      </c>
      <c r="P115" s="46" t="e">
        <f>(M115/M$116)</f>
        <v>#DIV/0!</v>
      </c>
      <c r="Q115" s="35">
        <f>(M115/G115)</f>
        <v>1</v>
      </c>
      <c r="R115" s="18">
        <v>5465002</v>
      </c>
      <c r="S115" s="154">
        <v>37</v>
      </c>
      <c r="T115" s="48">
        <f>(R115/M115)</f>
        <v>165606.12121212122</v>
      </c>
      <c r="U115" s="96">
        <v>52</v>
      </c>
      <c r="V115" s="167">
        <v>0</v>
      </c>
      <c r="W115" s="94">
        <v>0</v>
      </c>
      <c r="X115" s="162"/>
      <c r="Y115" s="35"/>
      <c r="Z115" s="46"/>
      <c r="AA115" s="35"/>
      <c r="AB115" s="98"/>
      <c r="AC115" s="16">
        <v>0</v>
      </c>
      <c r="AD115" s="76"/>
      <c r="AE115" s="11">
        <v>0</v>
      </c>
      <c r="AF115" s="12">
        <v>0</v>
      </c>
      <c r="AG115" s="16">
        <v>0</v>
      </c>
      <c r="AH115" s="12">
        <v>0</v>
      </c>
      <c r="AI115" s="12">
        <v>0</v>
      </c>
      <c r="AJ115" s="16">
        <v>0</v>
      </c>
      <c r="AK115" s="12">
        <v>0</v>
      </c>
      <c r="AL115" s="12">
        <v>0</v>
      </c>
      <c r="AM115" s="35"/>
      <c r="AN115" s="65">
        <v>0</v>
      </c>
    </row>
    <row r="116" spans="1:41" s="15" customFormat="1" x14ac:dyDescent="0.2">
      <c r="A116" s="34"/>
      <c r="B116" s="22"/>
      <c r="C116" s="22"/>
      <c r="D116" s="58">
        <v>103</v>
      </c>
      <c r="E116" s="7"/>
      <c r="F116" s="70"/>
      <c r="G116" s="10"/>
      <c r="H116" s="149"/>
      <c r="I116" s="46"/>
      <c r="J116" s="46"/>
      <c r="K116" s="16"/>
      <c r="L116" s="136"/>
      <c r="M116" s="82"/>
      <c r="N116" s="143"/>
      <c r="O116" s="46"/>
      <c r="P116" s="46"/>
      <c r="Q116" s="35"/>
      <c r="R116" s="18"/>
      <c r="S116" s="154"/>
      <c r="T116" s="50"/>
      <c r="U116" s="96"/>
      <c r="V116" s="95"/>
      <c r="W116" s="169"/>
      <c r="X116" s="162"/>
      <c r="Y116" s="46"/>
      <c r="Z116" s="46"/>
      <c r="AA116" s="35"/>
      <c r="AB116" s="98"/>
      <c r="AC116" s="72"/>
      <c r="AD116" s="76"/>
      <c r="AE116" s="78"/>
      <c r="AF116" s="10"/>
      <c r="AG116" s="16"/>
      <c r="AH116" s="10"/>
      <c r="AI116" s="10"/>
      <c r="AJ116" s="16"/>
      <c r="AK116" s="10"/>
      <c r="AL116" s="10"/>
      <c r="AM116" s="35"/>
      <c r="AN116" s="65"/>
      <c r="AO116" s="1"/>
    </row>
    <row r="117" spans="1:41" x14ac:dyDescent="0.2">
      <c r="B117" s="34"/>
      <c r="C117" s="34">
        <v>5</v>
      </c>
      <c r="D117" s="58">
        <v>104</v>
      </c>
      <c r="E117" s="8" t="s">
        <v>110</v>
      </c>
      <c r="F117" s="69">
        <v>162</v>
      </c>
      <c r="G117" s="9">
        <v>167</v>
      </c>
      <c r="H117" s="148"/>
      <c r="I117" s="38">
        <f>(G117/G$14)</f>
        <v>9.0289792387543248E-3</v>
      </c>
      <c r="J117" s="121">
        <f>(G117/G$121)</f>
        <v>2.0120481927710845</v>
      </c>
      <c r="K117" s="17">
        <v>68163108</v>
      </c>
      <c r="L117" s="134"/>
      <c r="M117" s="64">
        <v>161</v>
      </c>
      <c r="N117" s="142"/>
      <c r="O117" s="38">
        <f>(M117/M$14)</f>
        <v>1.2859424920127796E-2</v>
      </c>
      <c r="P117" s="43">
        <f>(M117/M$121)</f>
        <v>1.9397590361445782</v>
      </c>
      <c r="Q117" s="38">
        <f>(M117/G117)</f>
        <v>0.9640718562874252</v>
      </c>
      <c r="R117" s="44">
        <v>67140864</v>
      </c>
      <c r="S117" s="153"/>
      <c r="T117" s="45">
        <f>(R117/M117)</f>
        <v>417024</v>
      </c>
      <c r="U117" s="100"/>
      <c r="V117" s="62">
        <v>1</v>
      </c>
      <c r="W117" s="62">
        <v>6</v>
      </c>
      <c r="X117" s="161"/>
      <c r="Y117" s="38">
        <f>(W117/W$14)</f>
        <v>1.004016064257028E-3</v>
      </c>
      <c r="Z117" s="43" t="e">
        <f>(W117/W$121)</f>
        <v>#DIV/0!</v>
      </c>
      <c r="AA117" s="38">
        <f>(W117/G117)</f>
        <v>3.5928143712574849E-2</v>
      </c>
      <c r="AB117" s="120"/>
      <c r="AC117" s="36">
        <v>1022244</v>
      </c>
      <c r="AD117" s="75"/>
      <c r="AE117" s="13">
        <v>0</v>
      </c>
      <c r="AF117" s="9">
        <v>0</v>
      </c>
      <c r="AG117" s="17">
        <v>0</v>
      </c>
      <c r="AH117" s="9">
        <v>0</v>
      </c>
      <c r="AI117" s="9">
        <v>0</v>
      </c>
      <c r="AJ117" s="17">
        <v>0</v>
      </c>
      <c r="AK117" s="9">
        <v>1</v>
      </c>
      <c r="AL117" s="9">
        <v>6</v>
      </c>
      <c r="AM117" s="38">
        <f>(AL117/W117)</f>
        <v>1</v>
      </c>
      <c r="AN117" s="42">
        <v>1022244</v>
      </c>
      <c r="AO117" s="5"/>
    </row>
    <row r="118" spans="1:41" x14ac:dyDescent="0.2">
      <c r="A118" s="52"/>
      <c r="D118" s="58">
        <v>105</v>
      </c>
      <c r="E118" s="7" t="s">
        <v>111</v>
      </c>
      <c r="F118" s="68">
        <v>72</v>
      </c>
      <c r="G118" s="12">
        <v>72</v>
      </c>
      <c r="H118" s="149">
        <v>30</v>
      </c>
      <c r="I118" s="35">
        <f>(G118/G$14)</f>
        <v>3.8927335640138406E-3</v>
      </c>
      <c r="J118" s="88">
        <f>(G118/G$121)</f>
        <v>0.86746987951807231</v>
      </c>
      <c r="K118" s="16">
        <v>22341661</v>
      </c>
      <c r="L118" s="136">
        <v>25</v>
      </c>
      <c r="M118" s="82">
        <v>72</v>
      </c>
      <c r="N118" s="143">
        <v>25</v>
      </c>
      <c r="O118" s="35">
        <f>(M118/M$14)</f>
        <v>5.7507987220447284E-3</v>
      </c>
      <c r="P118" s="46">
        <f>(M118/M$121)</f>
        <v>0.86746987951807231</v>
      </c>
      <c r="Q118" s="35">
        <f>(M118/G118)</f>
        <v>1</v>
      </c>
      <c r="R118" s="18">
        <v>22341661</v>
      </c>
      <c r="S118" s="154">
        <v>22</v>
      </c>
      <c r="T118" s="48">
        <f>(R118/M118)</f>
        <v>310300.84722222225</v>
      </c>
      <c r="U118" s="96">
        <v>15</v>
      </c>
      <c r="V118" s="71">
        <v>0</v>
      </c>
      <c r="W118" s="71">
        <v>0</v>
      </c>
      <c r="X118" s="162"/>
      <c r="Y118" s="35"/>
      <c r="Z118" s="46"/>
      <c r="AA118" s="35"/>
      <c r="AB118" s="98"/>
      <c r="AC118" s="72">
        <v>0</v>
      </c>
      <c r="AD118" s="76"/>
      <c r="AE118" s="11">
        <v>0</v>
      </c>
      <c r="AF118" s="12">
        <v>0</v>
      </c>
      <c r="AG118" s="16">
        <v>0</v>
      </c>
      <c r="AH118" s="12">
        <v>0</v>
      </c>
      <c r="AI118" s="12">
        <v>0</v>
      </c>
      <c r="AJ118" s="16">
        <v>0</v>
      </c>
      <c r="AK118" s="12">
        <v>0</v>
      </c>
      <c r="AL118" s="12">
        <v>0</v>
      </c>
      <c r="AM118" s="35"/>
      <c r="AN118" s="65">
        <v>0</v>
      </c>
    </row>
    <row r="119" spans="1:41" x14ac:dyDescent="0.2">
      <c r="D119" s="58">
        <v>106</v>
      </c>
      <c r="E119" s="7" t="s">
        <v>112</v>
      </c>
      <c r="F119" s="68">
        <v>0</v>
      </c>
      <c r="G119" s="12">
        <v>0</v>
      </c>
      <c r="H119" s="149"/>
      <c r="I119" s="35"/>
      <c r="J119" s="87"/>
      <c r="K119" s="16">
        <v>0</v>
      </c>
      <c r="L119" s="136"/>
      <c r="M119" s="82">
        <v>0</v>
      </c>
      <c r="N119" s="143"/>
      <c r="O119" s="57"/>
      <c r="P119" s="46"/>
      <c r="Q119" s="35"/>
      <c r="R119" s="18">
        <v>0</v>
      </c>
      <c r="S119" s="154"/>
      <c r="T119" s="48"/>
      <c r="U119" s="96"/>
      <c r="V119" s="71">
        <v>0</v>
      </c>
      <c r="W119" s="71">
        <v>0</v>
      </c>
      <c r="X119" s="154"/>
      <c r="Y119" s="57"/>
      <c r="Z119" s="46"/>
      <c r="AA119" s="35"/>
      <c r="AB119" s="98"/>
      <c r="AC119" s="72">
        <v>0</v>
      </c>
      <c r="AD119" s="76"/>
      <c r="AE119" s="11">
        <v>0</v>
      </c>
      <c r="AF119" s="12">
        <v>0</v>
      </c>
      <c r="AG119" s="16">
        <v>0</v>
      </c>
      <c r="AH119" s="12">
        <v>0</v>
      </c>
      <c r="AI119" s="12">
        <v>0</v>
      </c>
      <c r="AJ119" s="16">
        <v>0</v>
      </c>
      <c r="AK119" s="12">
        <v>0</v>
      </c>
      <c r="AL119" s="12">
        <v>0</v>
      </c>
      <c r="AM119" s="35"/>
      <c r="AN119" s="65">
        <v>0</v>
      </c>
    </row>
    <row r="120" spans="1:41" s="34" customFormat="1" x14ac:dyDescent="0.2">
      <c r="A120" s="22"/>
      <c r="B120" s="52"/>
      <c r="C120" s="52"/>
      <c r="D120" s="58">
        <v>107</v>
      </c>
      <c r="E120" s="7" t="s">
        <v>113</v>
      </c>
      <c r="F120" s="68">
        <v>6</v>
      </c>
      <c r="G120" s="12">
        <v>6</v>
      </c>
      <c r="H120" s="149">
        <v>53</v>
      </c>
      <c r="I120" s="57">
        <f>(G120/G$14)</f>
        <v>3.2439446366782005E-4</v>
      </c>
      <c r="J120" s="88">
        <f>(G120/G$121)</f>
        <v>7.2289156626506021E-2</v>
      </c>
      <c r="K120" s="16">
        <v>1331000</v>
      </c>
      <c r="L120" s="136">
        <v>51</v>
      </c>
      <c r="M120" s="82">
        <v>6</v>
      </c>
      <c r="N120" s="143">
        <v>51</v>
      </c>
      <c r="O120" s="57">
        <f>(M120/M$14)</f>
        <v>4.7923322683706072E-4</v>
      </c>
      <c r="P120" s="46">
        <f>(M120/M$121)</f>
        <v>7.2289156626506021E-2</v>
      </c>
      <c r="Q120" s="35">
        <f>(M120/G120)</f>
        <v>1</v>
      </c>
      <c r="R120" s="18">
        <v>1331000</v>
      </c>
      <c r="S120" s="154">
        <v>51</v>
      </c>
      <c r="T120" s="48">
        <f>(R120/M120)</f>
        <v>221833.33333333334</v>
      </c>
      <c r="U120" s="96">
        <v>34</v>
      </c>
      <c r="V120" s="167">
        <v>0</v>
      </c>
      <c r="W120" s="94">
        <v>0</v>
      </c>
      <c r="X120" s="162"/>
      <c r="Y120" s="57"/>
      <c r="Z120" s="46"/>
      <c r="AA120" s="35"/>
      <c r="AB120" s="98"/>
      <c r="AC120" s="16">
        <v>0</v>
      </c>
      <c r="AD120" s="76"/>
      <c r="AE120" s="11">
        <v>0</v>
      </c>
      <c r="AF120" s="12">
        <v>0</v>
      </c>
      <c r="AG120" s="16">
        <v>0</v>
      </c>
      <c r="AH120" s="12">
        <v>0</v>
      </c>
      <c r="AI120" s="12">
        <v>0</v>
      </c>
      <c r="AJ120" s="16">
        <v>0</v>
      </c>
      <c r="AK120" s="12">
        <v>0</v>
      </c>
      <c r="AL120" s="12">
        <v>0</v>
      </c>
      <c r="AM120" s="35"/>
      <c r="AN120" s="65">
        <v>0</v>
      </c>
      <c r="AO120" s="1"/>
    </row>
    <row r="121" spans="1:41" x14ac:dyDescent="0.2">
      <c r="A121" s="34"/>
      <c r="B121" s="52">
        <v>2</v>
      </c>
      <c r="C121" s="52"/>
      <c r="D121" s="58">
        <v>108</v>
      </c>
      <c r="E121" s="7" t="s">
        <v>114</v>
      </c>
      <c r="F121" s="68">
        <v>83</v>
      </c>
      <c r="G121" s="12">
        <v>83</v>
      </c>
      <c r="H121" s="149">
        <v>27</v>
      </c>
      <c r="I121" s="35">
        <f>(G121/G$14)</f>
        <v>4.4874567474048445E-3</v>
      </c>
      <c r="J121" s="88">
        <f>(G121/G$121)</f>
        <v>1</v>
      </c>
      <c r="K121" s="16">
        <v>43468203</v>
      </c>
      <c r="L121" s="136">
        <v>19</v>
      </c>
      <c r="M121" s="82">
        <v>83</v>
      </c>
      <c r="N121" s="143">
        <v>22</v>
      </c>
      <c r="O121" s="35">
        <f>(M121/M$14)</f>
        <v>6.6293929712460068E-3</v>
      </c>
      <c r="P121" s="46">
        <f>(M121/M$121)</f>
        <v>1</v>
      </c>
      <c r="Q121" s="35">
        <f>(M121/G121)</f>
        <v>1</v>
      </c>
      <c r="R121" s="18">
        <v>43468203</v>
      </c>
      <c r="S121" s="154">
        <v>18</v>
      </c>
      <c r="T121" s="48">
        <f>(R121/M121)</f>
        <v>523713.2891566265</v>
      </c>
      <c r="U121" s="96">
        <v>2</v>
      </c>
      <c r="V121" s="71">
        <v>0</v>
      </c>
      <c r="W121" s="71">
        <v>0</v>
      </c>
      <c r="X121" s="162"/>
      <c r="Y121" s="35"/>
      <c r="Z121" s="46"/>
      <c r="AA121" s="35"/>
      <c r="AB121" s="98"/>
      <c r="AC121" s="72">
        <v>0</v>
      </c>
      <c r="AD121" s="76"/>
      <c r="AE121" s="11">
        <v>0</v>
      </c>
      <c r="AF121" s="12">
        <v>0</v>
      </c>
      <c r="AG121" s="16">
        <v>0</v>
      </c>
      <c r="AH121" s="12">
        <v>0</v>
      </c>
      <c r="AI121" s="12">
        <v>0</v>
      </c>
      <c r="AJ121" s="16">
        <v>0</v>
      </c>
      <c r="AK121" s="12">
        <v>0</v>
      </c>
      <c r="AL121" s="12">
        <v>0</v>
      </c>
      <c r="AM121" s="35"/>
      <c r="AN121" s="65">
        <v>0</v>
      </c>
      <c r="AO121" s="5"/>
    </row>
    <row r="122" spans="1:41" s="52" customFormat="1" x14ac:dyDescent="0.2">
      <c r="A122" s="22"/>
      <c r="B122" s="22"/>
      <c r="C122" s="22"/>
      <c r="D122" s="58">
        <v>109</v>
      </c>
      <c r="E122" s="7" t="s">
        <v>115</v>
      </c>
      <c r="F122" s="68">
        <v>1</v>
      </c>
      <c r="G122" s="12">
        <v>6</v>
      </c>
      <c r="H122" s="149">
        <v>53</v>
      </c>
      <c r="I122" s="57">
        <f>(G122/G$14)</f>
        <v>3.2439446366782005E-4</v>
      </c>
      <c r="J122" s="88">
        <f>(G122/G$121)</f>
        <v>7.2289156626506021E-2</v>
      </c>
      <c r="K122" s="16">
        <v>1022244</v>
      </c>
      <c r="L122" s="136">
        <v>55</v>
      </c>
      <c r="M122" s="82">
        <v>0</v>
      </c>
      <c r="N122" s="143"/>
      <c r="O122" s="57"/>
      <c r="P122" s="46"/>
      <c r="Q122" s="35"/>
      <c r="R122" s="18">
        <v>0</v>
      </c>
      <c r="S122" s="154"/>
      <c r="T122" s="48"/>
      <c r="U122" s="96"/>
      <c r="V122" s="71">
        <v>1</v>
      </c>
      <c r="W122" s="71">
        <v>6</v>
      </c>
      <c r="X122" s="162">
        <v>19</v>
      </c>
      <c r="Y122" s="57"/>
      <c r="Z122" s="46"/>
      <c r="AA122" s="35">
        <f>(W122/G122)</f>
        <v>1</v>
      </c>
      <c r="AB122" s="98">
        <v>1</v>
      </c>
      <c r="AC122" s="72">
        <v>1022244</v>
      </c>
      <c r="AD122" s="76">
        <v>21</v>
      </c>
      <c r="AE122" s="11">
        <v>0</v>
      </c>
      <c r="AF122" s="12">
        <v>0</v>
      </c>
      <c r="AG122" s="16">
        <v>0</v>
      </c>
      <c r="AH122" s="12">
        <v>0</v>
      </c>
      <c r="AI122" s="12">
        <v>0</v>
      </c>
      <c r="AJ122" s="16">
        <v>0</v>
      </c>
      <c r="AK122" s="12">
        <v>1</v>
      </c>
      <c r="AL122" s="12">
        <v>6</v>
      </c>
      <c r="AM122" s="35">
        <f>(AL122/W122)</f>
        <v>1</v>
      </c>
      <c r="AN122" s="65">
        <v>1022244</v>
      </c>
    </row>
    <row r="123" spans="1:41" x14ac:dyDescent="0.2">
      <c r="D123" s="58">
        <v>110</v>
      </c>
      <c r="E123" s="7"/>
      <c r="F123" s="70"/>
      <c r="G123" s="10"/>
      <c r="H123" s="149"/>
      <c r="I123" s="46"/>
      <c r="J123" s="88"/>
      <c r="K123" s="16"/>
      <c r="L123" s="136"/>
      <c r="N123" s="143"/>
      <c r="O123" s="46"/>
      <c r="P123" s="46"/>
      <c r="Q123" s="35"/>
      <c r="R123" s="18"/>
      <c r="S123" s="154"/>
      <c r="T123" s="50"/>
      <c r="U123" s="96"/>
      <c r="V123" s="95"/>
      <c r="W123" s="169"/>
      <c r="X123" s="162"/>
      <c r="Y123" s="46"/>
      <c r="Z123" s="46"/>
      <c r="AA123" s="35"/>
      <c r="AB123" s="98"/>
      <c r="AC123" s="72"/>
      <c r="AD123" s="76"/>
      <c r="AE123" s="78"/>
      <c r="AF123" s="10"/>
      <c r="AG123" s="16"/>
      <c r="AH123" s="10"/>
      <c r="AI123" s="10"/>
      <c r="AJ123" s="16"/>
      <c r="AK123" s="10"/>
      <c r="AL123" s="10"/>
      <c r="AM123" s="35"/>
      <c r="AN123" s="65"/>
    </row>
    <row r="124" spans="1:41" x14ac:dyDescent="0.2">
      <c r="A124" s="52"/>
      <c r="B124" s="34"/>
      <c r="C124" s="34">
        <v>4</v>
      </c>
      <c r="D124" s="58">
        <v>111</v>
      </c>
      <c r="E124" s="8" t="s">
        <v>116</v>
      </c>
      <c r="F124" s="69">
        <v>331</v>
      </c>
      <c r="G124" s="9">
        <v>332</v>
      </c>
      <c r="H124" s="148"/>
      <c r="I124" s="38">
        <f>(G124/G$14)</f>
        <v>1.7949826989619378E-2</v>
      </c>
      <c r="J124" s="121">
        <f>(G124/G$128)</f>
        <v>3.5319148936170213</v>
      </c>
      <c r="K124" s="17">
        <v>85070720</v>
      </c>
      <c r="L124" s="134"/>
      <c r="M124" s="64">
        <v>330</v>
      </c>
      <c r="N124" s="142"/>
      <c r="O124" s="38">
        <f>(M124/M$14)</f>
        <v>2.6357827476038338E-2</v>
      </c>
      <c r="P124" s="43">
        <f>(M124/M$128)</f>
        <v>3.5106382978723403</v>
      </c>
      <c r="Q124" s="38">
        <f>(M124/G124)</f>
        <v>0.99397590361445787</v>
      </c>
      <c r="R124" s="44">
        <v>84870720</v>
      </c>
      <c r="S124" s="153"/>
      <c r="T124" s="45">
        <f>(R124/M124)</f>
        <v>257184</v>
      </c>
      <c r="U124" s="100"/>
      <c r="V124" s="62">
        <v>1</v>
      </c>
      <c r="W124" s="62">
        <v>2</v>
      </c>
      <c r="X124" s="161"/>
      <c r="Y124" s="56">
        <f>(W124/W$14)</f>
        <v>3.3467202141900936E-4</v>
      </c>
      <c r="Z124" s="43" t="e">
        <f>(W124/W$128)</f>
        <v>#DIV/0!</v>
      </c>
      <c r="AA124" s="38">
        <f>(W124/G124)</f>
        <v>6.024096385542169E-3</v>
      </c>
      <c r="AB124" s="120"/>
      <c r="AC124" s="36">
        <v>200000</v>
      </c>
      <c r="AD124" s="75"/>
      <c r="AE124" s="13">
        <v>1</v>
      </c>
      <c r="AF124" s="9">
        <v>2</v>
      </c>
      <c r="AG124" s="17">
        <v>200000</v>
      </c>
      <c r="AH124" s="9">
        <v>0</v>
      </c>
      <c r="AI124" s="9">
        <v>0</v>
      </c>
      <c r="AJ124" s="17">
        <v>0</v>
      </c>
      <c r="AK124" s="9">
        <v>0</v>
      </c>
      <c r="AL124" s="9">
        <v>0</v>
      </c>
      <c r="AM124" s="38"/>
      <c r="AN124" s="42">
        <v>0</v>
      </c>
    </row>
    <row r="125" spans="1:41" s="34" customFormat="1" x14ac:dyDescent="0.2">
      <c r="A125" s="52"/>
      <c r="B125" s="22"/>
      <c r="C125" s="22"/>
      <c r="D125" s="58">
        <v>112</v>
      </c>
      <c r="E125" s="7" t="s">
        <v>117</v>
      </c>
      <c r="F125" s="68">
        <v>1</v>
      </c>
      <c r="G125" s="12">
        <v>1</v>
      </c>
      <c r="H125" s="149">
        <v>65</v>
      </c>
      <c r="I125" s="57">
        <f>(G125/G$14)</f>
        <v>5.406574394463668E-5</v>
      </c>
      <c r="J125" s="88">
        <f>(G125/G$128)</f>
        <v>1.0638297872340425E-2</v>
      </c>
      <c r="K125" s="16">
        <v>200000</v>
      </c>
      <c r="L125" s="136">
        <v>65</v>
      </c>
      <c r="M125" s="82">
        <v>1</v>
      </c>
      <c r="N125" s="143">
        <v>64</v>
      </c>
      <c r="O125" s="57">
        <f>(M125/M$14)</f>
        <v>7.9872204472843453E-5</v>
      </c>
      <c r="P125" s="46">
        <f>(M125/M$128)</f>
        <v>1.0638297872340425E-2</v>
      </c>
      <c r="Q125" s="35">
        <f>(M125/G125)</f>
        <v>1</v>
      </c>
      <c r="R125" s="18">
        <v>200000</v>
      </c>
      <c r="S125" s="154">
        <v>64</v>
      </c>
      <c r="T125" s="48">
        <f>(R125/M125)</f>
        <v>200000</v>
      </c>
      <c r="U125" s="96">
        <v>39</v>
      </c>
      <c r="V125" s="71">
        <v>0</v>
      </c>
      <c r="W125" s="71">
        <v>0</v>
      </c>
      <c r="X125" s="162"/>
      <c r="Y125" s="57"/>
      <c r="Z125" s="46"/>
      <c r="AA125" s="35"/>
      <c r="AB125" s="98"/>
      <c r="AC125" s="72">
        <v>0</v>
      </c>
      <c r="AD125" s="76"/>
      <c r="AE125" s="11">
        <v>0</v>
      </c>
      <c r="AF125" s="12">
        <v>0</v>
      </c>
      <c r="AG125" s="16">
        <v>0</v>
      </c>
      <c r="AH125" s="12">
        <v>0</v>
      </c>
      <c r="AI125" s="12">
        <v>0</v>
      </c>
      <c r="AJ125" s="16">
        <v>0</v>
      </c>
      <c r="AK125" s="12">
        <v>0</v>
      </c>
      <c r="AL125" s="12">
        <v>0</v>
      </c>
      <c r="AM125" s="35"/>
      <c r="AN125" s="65">
        <v>0</v>
      </c>
      <c r="AO125" s="1"/>
    </row>
    <row r="126" spans="1:41" x14ac:dyDescent="0.2">
      <c r="D126" s="58">
        <v>113</v>
      </c>
      <c r="E126" s="7" t="s">
        <v>118</v>
      </c>
      <c r="F126" s="68">
        <v>0</v>
      </c>
      <c r="G126" s="12">
        <v>0</v>
      </c>
      <c r="H126" s="149"/>
      <c r="I126" s="35"/>
      <c r="J126" s="87"/>
      <c r="K126" s="16">
        <v>0</v>
      </c>
      <c r="L126" s="136"/>
      <c r="M126" s="82">
        <v>0</v>
      </c>
      <c r="N126" s="143"/>
      <c r="O126" s="35"/>
      <c r="P126" s="46"/>
      <c r="Q126" s="35"/>
      <c r="R126" s="18">
        <v>0</v>
      </c>
      <c r="S126" s="154"/>
      <c r="T126" s="48"/>
      <c r="U126" s="96"/>
      <c r="V126" s="71">
        <v>0</v>
      </c>
      <c r="W126" s="71">
        <v>0</v>
      </c>
      <c r="X126" s="154"/>
      <c r="Y126" s="35"/>
      <c r="Z126" s="46"/>
      <c r="AA126" s="35"/>
      <c r="AB126" s="98"/>
      <c r="AC126" s="72">
        <v>0</v>
      </c>
      <c r="AD126" s="76"/>
      <c r="AE126" s="11">
        <v>0</v>
      </c>
      <c r="AF126" s="12">
        <v>0</v>
      </c>
      <c r="AG126" s="16">
        <v>0</v>
      </c>
      <c r="AH126" s="12">
        <v>0</v>
      </c>
      <c r="AI126" s="12">
        <v>0</v>
      </c>
      <c r="AJ126" s="16">
        <v>0</v>
      </c>
      <c r="AK126" s="12">
        <v>0</v>
      </c>
      <c r="AL126" s="12">
        <v>0</v>
      </c>
      <c r="AM126" s="35"/>
      <c r="AN126" s="65">
        <v>0</v>
      </c>
      <c r="AO126" s="5"/>
    </row>
    <row r="127" spans="1:41" x14ac:dyDescent="0.2">
      <c r="D127" s="58">
        <v>114</v>
      </c>
      <c r="E127" s="7" t="s">
        <v>119</v>
      </c>
      <c r="F127" s="68">
        <v>0</v>
      </c>
      <c r="G127" s="12">
        <v>0</v>
      </c>
      <c r="H127" s="149"/>
      <c r="I127" s="35"/>
      <c r="J127" s="87"/>
      <c r="K127" s="16">
        <v>0</v>
      </c>
      <c r="L127" s="136"/>
      <c r="M127" s="82">
        <v>0</v>
      </c>
      <c r="N127" s="143"/>
      <c r="O127" s="35"/>
      <c r="P127" s="46"/>
      <c r="Q127" s="35"/>
      <c r="R127" s="18">
        <v>0</v>
      </c>
      <c r="S127" s="154"/>
      <c r="T127" s="50"/>
      <c r="U127" s="96"/>
      <c r="V127" s="167">
        <v>0</v>
      </c>
      <c r="W127" s="94">
        <v>0</v>
      </c>
      <c r="X127" s="162"/>
      <c r="Y127" s="35"/>
      <c r="Z127" s="46"/>
      <c r="AA127" s="35"/>
      <c r="AB127" s="98"/>
      <c r="AC127" s="16">
        <v>0</v>
      </c>
      <c r="AD127" s="76"/>
      <c r="AE127" s="11">
        <v>0</v>
      </c>
      <c r="AF127" s="12">
        <v>0</v>
      </c>
      <c r="AG127" s="16">
        <v>0</v>
      </c>
      <c r="AH127" s="12">
        <v>0</v>
      </c>
      <c r="AI127" s="12">
        <v>0</v>
      </c>
      <c r="AJ127" s="16">
        <v>0</v>
      </c>
      <c r="AK127" s="12">
        <v>0</v>
      </c>
      <c r="AL127" s="12">
        <v>0</v>
      </c>
      <c r="AM127" s="35"/>
      <c r="AN127" s="65">
        <v>0</v>
      </c>
    </row>
    <row r="128" spans="1:41" s="52" customFormat="1" x14ac:dyDescent="0.2">
      <c r="A128" s="34"/>
      <c r="B128" s="22"/>
      <c r="C128" s="22"/>
      <c r="D128" s="58">
        <v>115</v>
      </c>
      <c r="E128" s="7" t="s">
        <v>120</v>
      </c>
      <c r="F128" s="68">
        <v>94</v>
      </c>
      <c r="G128" s="12">
        <v>94</v>
      </c>
      <c r="H128" s="149">
        <v>23</v>
      </c>
      <c r="I128" s="35">
        <f>(G128/G$14)</f>
        <v>5.0821799307958476E-3</v>
      </c>
      <c r="J128" s="88">
        <f>(G128/G$128)</f>
        <v>1</v>
      </c>
      <c r="K128" s="16">
        <v>10497049</v>
      </c>
      <c r="L128" s="136">
        <v>35</v>
      </c>
      <c r="M128" s="82">
        <v>94</v>
      </c>
      <c r="N128" s="143">
        <v>20</v>
      </c>
      <c r="O128" s="35">
        <f>(M128/M$14)</f>
        <v>7.5079872204472844E-3</v>
      </c>
      <c r="P128" s="46">
        <f>(M128/M$128)</f>
        <v>1</v>
      </c>
      <c r="Q128" s="35">
        <f>(M128/G128)</f>
        <v>1</v>
      </c>
      <c r="R128" s="18">
        <v>10497049</v>
      </c>
      <c r="S128" s="154">
        <v>32</v>
      </c>
      <c r="T128" s="48">
        <f>(R128/M128)</f>
        <v>111670.73404255319</v>
      </c>
      <c r="U128" s="96">
        <v>63</v>
      </c>
      <c r="V128" s="71">
        <v>0</v>
      </c>
      <c r="W128" s="71">
        <v>0</v>
      </c>
      <c r="X128" s="162"/>
      <c r="Y128" s="35"/>
      <c r="Z128" s="46"/>
      <c r="AA128" s="35"/>
      <c r="AB128" s="98"/>
      <c r="AC128" s="72">
        <v>0</v>
      </c>
      <c r="AD128" s="76"/>
      <c r="AE128" s="11">
        <v>0</v>
      </c>
      <c r="AF128" s="12">
        <v>0</v>
      </c>
      <c r="AG128" s="16">
        <v>0</v>
      </c>
      <c r="AH128" s="12">
        <v>0</v>
      </c>
      <c r="AI128" s="12">
        <v>0</v>
      </c>
      <c r="AJ128" s="16">
        <v>0</v>
      </c>
      <c r="AK128" s="12">
        <v>0</v>
      </c>
      <c r="AL128" s="12">
        <v>0</v>
      </c>
      <c r="AM128" s="35"/>
      <c r="AN128" s="65">
        <v>0</v>
      </c>
    </row>
    <row r="129" spans="1:41" s="52" customFormat="1" x14ac:dyDescent="0.2">
      <c r="A129" s="22"/>
      <c r="B129" s="22"/>
      <c r="C129" s="22"/>
      <c r="D129" s="58">
        <v>116</v>
      </c>
      <c r="E129" s="7" t="s">
        <v>121</v>
      </c>
      <c r="F129" s="68">
        <v>0</v>
      </c>
      <c r="G129" s="12">
        <v>0</v>
      </c>
      <c r="H129" s="150"/>
      <c r="I129" s="35"/>
      <c r="J129" s="87"/>
      <c r="K129" s="16">
        <v>0</v>
      </c>
      <c r="L129" s="136"/>
      <c r="M129" s="82">
        <v>0</v>
      </c>
      <c r="N129" s="143"/>
      <c r="O129" s="35"/>
      <c r="P129" s="46"/>
      <c r="Q129" s="35"/>
      <c r="R129" s="18">
        <v>0</v>
      </c>
      <c r="S129" s="154"/>
      <c r="T129" s="48"/>
      <c r="U129" s="96"/>
      <c r="V129" s="71">
        <v>0</v>
      </c>
      <c r="W129" s="71">
        <v>0</v>
      </c>
      <c r="X129" s="162"/>
      <c r="Y129" s="35"/>
      <c r="Z129" s="46"/>
      <c r="AA129" s="35"/>
      <c r="AB129" s="47"/>
      <c r="AC129" s="72">
        <v>0</v>
      </c>
      <c r="AD129" s="76"/>
      <c r="AE129" s="11">
        <v>0</v>
      </c>
      <c r="AF129" s="12">
        <v>0</v>
      </c>
      <c r="AG129" s="16">
        <v>0</v>
      </c>
      <c r="AH129" s="12">
        <v>0</v>
      </c>
      <c r="AI129" s="12">
        <v>0</v>
      </c>
      <c r="AJ129" s="16">
        <v>0</v>
      </c>
      <c r="AK129" s="12">
        <v>0</v>
      </c>
      <c r="AL129" s="12">
        <v>0</v>
      </c>
      <c r="AM129" s="35"/>
      <c r="AN129" s="65">
        <v>0</v>
      </c>
    </row>
    <row r="130" spans="1:41" x14ac:dyDescent="0.2">
      <c r="D130" s="58">
        <v>117</v>
      </c>
      <c r="E130" s="7" t="s">
        <v>122</v>
      </c>
      <c r="F130" s="68">
        <v>0</v>
      </c>
      <c r="G130" s="12">
        <v>0</v>
      </c>
      <c r="H130" s="149"/>
      <c r="I130" s="35"/>
      <c r="J130" s="87"/>
      <c r="K130" s="16">
        <v>0</v>
      </c>
      <c r="L130" s="136"/>
      <c r="M130" s="82">
        <v>0</v>
      </c>
      <c r="N130" s="143"/>
      <c r="O130" s="57"/>
      <c r="P130" s="46"/>
      <c r="Q130" s="35"/>
      <c r="R130" s="18">
        <v>0</v>
      </c>
      <c r="S130" s="154"/>
      <c r="T130" s="48"/>
      <c r="U130" s="96"/>
      <c r="V130" s="71">
        <v>0</v>
      </c>
      <c r="W130" s="71">
        <v>0</v>
      </c>
      <c r="X130" s="162"/>
      <c r="Y130" s="57"/>
      <c r="Z130" s="46"/>
      <c r="AA130" s="35"/>
      <c r="AB130" s="98"/>
      <c r="AC130" s="72">
        <v>0</v>
      </c>
      <c r="AD130" s="76"/>
      <c r="AE130" s="11">
        <v>0</v>
      </c>
      <c r="AF130" s="12">
        <v>0</v>
      </c>
      <c r="AG130" s="16">
        <v>0</v>
      </c>
      <c r="AH130" s="12">
        <v>0</v>
      </c>
      <c r="AI130" s="12">
        <v>0</v>
      </c>
      <c r="AJ130" s="16">
        <v>0</v>
      </c>
      <c r="AK130" s="12">
        <v>0</v>
      </c>
      <c r="AL130" s="12">
        <v>0</v>
      </c>
      <c r="AM130" s="35"/>
      <c r="AN130" s="65">
        <v>0</v>
      </c>
    </row>
    <row r="131" spans="1:41" x14ac:dyDescent="0.2">
      <c r="D131" s="58">
        <v>118</v>
      </c>
      <c r="E131" s="7" t="s">
        <v>123</v>
      </c>
      <c r="F131" s="68">
        <v>0</v>
      </c>
      <c r="G131" s="12">
        <v>0</v>
      </c>
      <c r="H131" s="149"/>
      <c r="I131" s="35"/>
      <c r="J131" s="87"/>
      <c r="K131" s="16">
        <v>0</v>
      </c>
      <c r="L131" s="136"/>
      <c r="M131" s="82">
        <v>0</v>
      </c>
      <c r="N131" s="143"/>
      <c r="O131" s="57"/>
      <c r="P131" s="46"/>
      <c r="Q131" s="35"/>
      <c r="R131" s="18">
        <v>0</v>
      </c>
      <c r="S131" s="154"/>
      <c r="T131" s="48"/>
      <c r="U131" s="96"/>
      <c r="V131" s="71">
        <v>0</v>
      </c>
      <c r="W131" s="71">
        <v>0</v>
      </c>
      <c r="X131" s="154"/>
      <c r="Y131" s="57"/>
      <c r="Z131" s="46"/>
      <c r="AA131" s="35"/>
      <c r="AB131" s="98"/>
      <c r="AC131" s="72">
        <v>0</v>
      </c>
      <c r="AD131" s="76"/>
      <c r="AE131" s="11">
        <v>0</v>
      </c>
      <c r="AF131" s="12">
        <v>0</v>
      </c>
      <c r="AG131" s="16">
        <v>0</v>
      </c>
      <c r="AH131" s="12">
        <v>0</v>
      </c>
      <c r="AI131" s="12">
        <v>0</v>
      </c>
      <c r="AJ131" s="16">
        <v>0</v>
      </c>
      <c r="AK131" s="12">
        <v>0</v>
      </c>
      <c r="AL131" s="12">
        <v>0</v>
      </c>
      <c r="AM131" s="35"/>
      <c r="AN131" s="65">
        <v>0</v>
      </c>
    </row>
    <row r="132" spans="1:41" s="34" customFormat="1" x14ac:dyDescent="0.2">
      <c r="A132" s="22"/>
      <c r="B132" s="22"/>
      <c r="C132" s="22"/>
      <c r="D132" s="58">
        <v>119</v>
      </c>
      <c r="E132" s="7" t="s">
        <v>124</v>
      </c>
      <c r="F132" s="68">
        <v>18</v>
      </c>
      <c r="G132" s="12">
        <v>18</v>
      </c>
      <c r="H132" s="149">
        <v>47</v>
      </c>
      <c r="I132" s="35">
        <f>(G132/G$14)</f>
        <v>9.7318339100346016E-4</v>
      </c>
      <c r="J132" s="88">
        <f>(G132/G$128)</f>
        <v>0.19148936170212766</v>
      </c>
      <c r="K132" s="16">
        <v>3600000</v>
      </c>
      <c r="L132" s="136">
        <v>44</v>
      </c>
      <c r="M132" s="82">
        <v>18</v>
      </c>
      <c r="N132" s="143">
        <v>44</v>
      </c>
      <c r="O132" s="35">
        <f>(M132/M$14)</f>
        <v>1.4376996805111821E-3</v>
      </c>
      <c r="P132" s="46">
        <f>(M132/M$128)</f>
        <v>0.19148936170212766</v>
      </c>
      <c r="Q132" s="35">
        <f>(M132/G132)</f>
        <v>1</v>
      </c>
      <c r="R132" s="18">
        <v>3600000</v>
      </c>
      <c r="S132" s="154">
        <v>43</v>
      </c>
      <c r="T132" s="48">
        <f>(R132/M132)</f>
        <v>200000</v>
      </c>
      <c r="U132" s="96">
        <v>39</v>
      </c>
      <c r="V132" s="71">
        <v>0</v>
      </c>
      <c r="W132" s="71">
        <v>0</v>
      </c>
      <c r="X132" s="162"/>
      <c r="Y132" s="35"/>
      <c r="Z132" s="46"/>
      <c r="AA132" s="35"/>
      <c r="AB132" s="98"/>
      <c r="AC132" s="72">
        <v>0</v>
      </c>
      <c r="AD132" s="76"/>
      <c r="AE132" s="11">
        <v>0</v>
      </c>
      <c r="AF132" s="12">
        <v>0</v>
      </c>
      <c r="AG132" s="16">
        <v>0</v>
      </c>
      <c r="AH132" s="12">
        <v>0</v>
      </c>
      <c r="AI132" s="12">
        <v>0</v>
      </c>
      <c r="AJ132" s="16">
        <v>0</v>
      </c>
      <c r="AK132" s="12">
        <v>0</v>
      </c>
      <c r="AL132" s="12">
        <v>0</v>
      </c>
      <c r="AM132" s="35"/>
      <c r="AN132" s="65">
        <v>0</v>
      </c>
      <c r="AO132" s="1"/>
    </row>
    <row r="133" spans="1:41" x14ac:dyDescent="0.2">
      <c r="B133" s="52">
        <v>2</v>
      </c>
      <c r="C133" s="52"/>
      <c r="D133" s="58">
        <v>120</v>
      </c>
      <c r="E133" s="7" t="s">
        <v>125</v>
      </c>
      <c r="F133" s="68">
        <v>218</v>
      </c>
      <c r="G133" s="12">
        <v>219</v>
      </c>
      <c r="H133" s="149">
        <v>17</v>
      </c>
      <c r="I133" s="35">
        <f>(G133/G$14)</f>
        <v>1.1840397923875432E-2</v>
      </c>
      <c r="J133" s="88">
        <f>(G133/G$128)</f>
        <v>2.3297872340425534</v>
      </c>
      <c r="K133" s="16">
        <v>70773671</v>
      </c>
      <c r="L133" s="136">
        <v>16</v>
      </c>
      <c r="M133" s="82">
        <v>217</v>
      </c>
      <c r="N133" s="143">
        <v>15</v>
      </c>
      <c r="O133" s="35">
        <f>(M133/M$14)</f>
        <v>1.7332268370607029E-2</v>
      </c>
      <c r="P133" s="46">
        <f>(M133/M$128)</f>
        <v>2.3085106382978724</v>
      </c>
      <c r="Q133" s="35">
        <f>(M133/G133)</f>
        <v>0.9908675799086758</v>
      </c>
      <c r="R133" s="18">
        <v>70573671</v>
      </c>
      <c r="S133" s="154">
        <v>15</v>
      </c>
      <c r="T133" s="48">
        <f>(R133/M133)</f>
        <v>325224.29032258067</v>
      </c>
      <c r="U133" s="96">
        <v>13</v>
      </c>
      <c r="V133" s="71">
        <v>1</v>
      </c>
      <c r="W133" s="71">
        <v>2</v>
      </c>
      <c r="X133" s="162">
        <v>21</v>
      </c>
      <c r="Y133" s="57">
        <f>(W133/W$14)</f>
        <v>3.3467202141900936E-4</v>
      </c>
      <c r="Z133" s="46" t="e">
        <f>(W133/W$128)</f>
        <v>#DIV/0!</v>
      </c>
      <c r="AA133" s="35">
        <f>(W133/G133)</f>
        <v>9.1324200913242004E-3</v>
      </c>
      <c r="AB133" s="98">
        <v>25</v>
      </c>
      <c r="AC133" s="72">
        <v>200000</v>
      </c>
      <c r="AD133" s="76">
        <v>24</v>
      </c>
      <c r="AE133" s="11">
        <v>1</v>
      </c>
      <c r="AF133" s="12">
        <v>2</v>
      </c>
      <c r="AG133" s="16">
        <v>200000</v>
      </c>
      <c r="AH133" s="12">
        <v>0</v>
      </c>
      <c r="AI133" s="12">
        <v>0</v>
      </c>
      <c r="AJ133" s="16">
        <v>0</v>
      </c>
      <c r="AK133" s="12">
        <v>0</v>
      </c>
      <c r="AL133" s="12">
        <v>0</v>
      </c>
      <c r="AM133" s="35"/>
      <c r="AN133" s="65">
        <v>0</v>
      </c>
      <c r="AO133" s="5"/>
    </row>
    <row r="134" spans="1:41" x14ac:dyDescent="0.2">
      <c r="D134" s="58">
        <v>121</v>
      </c>
      <c r="E134" s="7" t="s">
        <v>126</v>
      </c>
      <c r="F134" s="68">
        <v>0</v>
      </c>
      <c r="G134" s="12">
        <v>0</v>
      </c>
      <c r="H134" s="149"/>
      <c r="I134" s="35"/>
      <c r="J134" s="87"/>
      <c r="K134" s="16">
        <v>0</v>
      </c>
      <c r="L134" s="136"/>
      <c r="M134" s="82">
        <v>0</v>
      </c>
      <c r="N134" s="143"/>
      <c r="O134" s="35"/>
      <c r="P134" s="46"/>
      <c r="Q134" s="35"/>
      <c r="R134" s="18">
        <v>0</v>
      </c>
      <c r="S134" s="154"/>
      <c r="T134" s="50"/>
      <c r="U134" s="96"/>
      <c r="V134" s="71">
        <v>0</v>
      </c>
      <c r="W134" s="71">
        <v>0</v>
      </c>
      <c r="X134" s="162"/>
      <c r="Y134" s="35"/>
      <c r="Z134" s="46"/>
      <c r="AA134" s="35"/>
      <c r="AB134" s="98"/>
      <c r="AC134" s="72">
        <v>0</v>
      </c>
      <c r="AD134" s="76"/>
      <c r="AE134" s="11">
        <v>0</v>
      </c>
      <c r="AF134" s="12">
        <v>0</v>
      </c>
      <c r="AG134" s="16">
        <v>0</v>
      </c>
      <c r="AH134" s="12">
        <v>0</v>
      </c>
      <c r="AI134" s="12">
        <v>0</v>
      </c>
      <c r="AJ134" s="16">
        <v>0</v>
      </c>
      <c r="AK134" s="12">
        <v>0</v>
      </c>
      <c r="AL134" s="12">
        <v>0</v>
      </c>
      <c r="AM134" s="35"/>
      <c r="AN134" s="65">
        <v>0</v>
      </c>
    </row>
    <row r="135" spans="1:41" x14ac:dyDescent="0.2">
      <c r="D135" s="58">
        <v>122</v>
      </c>
      <c r="E135" s="7"/>
      <c r="F135" s="70"/>
      <c r="G135" s="10"/>
      <c r="H135" s="149"/>
      <c r="I135" s="46"/>
      <c r="J135" s="46"/>
      <c r="K135" s="16"/>
      <c r="L135" s="136"/>
      <c r="N135" s="143"/>
      <c r="O135" s="46"/>
      <c r="P135" s="46"/>
      <c r="Q135" s="35"/>
      <c r="R135" s="18"/>
      <c r="S135" s="154"/>
      <c r="T135" s="50"/>
      <c r="U135" s="96"/>
      <c r="V135" s="95"/>
      <c r="W135" s="169"/>
      <c r="X135" s="162"/>
      <c r="Y135" s="46"/>
      <c r="Z135" s="46"/>
      <c r="AA135" s="35"/>
      <c r="AB135" s="98"/>
      <c r="AC135" s="72"/>
      <c r="AD135" s="76"/>
      <c r="AE135" s="78"/>
      <c r="AF135" s="10"/>
      <c r="AG135" s="16"/>
      <c r="AH135" s="10"/>
      <c r="AI135" s="10"/>
      <c r="AJ135" s="16"/>
      <c r="AK135" s="10"/>
      <c r="AL135" s="10"/>
      <c r="AM135" s="35"/>
      <c r="AN135" s="65"/>
    </row>
    <row r="136" spans="1:41" x14ac:dyDescent="0.2">
      <c r="B136" s="34"/>
      <c r="C136" s="34">
        <v>6</v>
      </c>
      <c r="D136" s="58">
        <v>123</v>
      </c>
      <c r="E136" s="8" t="s">
        <v>127</v>
      </c>
      <c r="F136" s="69">
        <v>223</v>
      </c>
      <c r="G136" s="9">
        <v>223</v>
      </c>
      <c r="H136" s="148"/>
      <c r="I136" s="38">
        <f t="shared" ref="I136:I142" si="0">(G136/G$14)</f>
        <v>1.205666089965398E-2</v>
      </c>
      <c r="J136" s="121">
        <f t="shared" ref="J136:J142" si="1">(G136/G$140)</f>
        <v>111.5</v>
      </c>
      <c r="K136" s="17">
        <v>39264221</v>
      </c>
      <c r="L136" s="134"/>
      <c r="M136" s="64">
        <v>223</v>
      </c>
      <c r="N136" s="142"/>
      <c r="O136" s="38">
        <f t="shared" ref="O136:O142" si="2">(M136/M$14)</f>
        <v>1.7811501597444091E-2</v>
      </c>
      <c r="P136" s="43">
        <f t="shared" ref="P136:P142" si="3">(M136/M$140)</f>
        <v>111.5</v>
      </c>
      <c r="Q136" s="38">
        <f t="shared" ref="Q136:Q142" si="4">(M136/G136)</f>
        <v>1</v>
      </c>
      <c r="R136" s="44">
        <v>39264221</v>
      </c>
      <c r="S136" s="153"/>
      <c r="T136" s="45">
        <f t="shared" ref="T136:T142" si="5">(R136/M136)</f>
        <v>176072.73991031389</v>
      </c>
      <c r="U136" s="100"/>
      <c r="V136" s="62">
        <v>0</v>
      </c>
      <c r="W136" s="62">
        <v>0</v>
      </c>
      <c r="X136" s="161"/>
      <c r="Y136" s="38"/>
      <c r="Z136" s="43"/>
      <c r="AA136" s="38"/>
      <c r="AB136" s="120"/>
      <c r="AC136" s="36">
        <v>0</v>
      </c>
      <c r="AD136" s="75"/>
      <c r="AE136" s="13">
        <v>0</v>
      </c>
      <c r="AF136" s="9">
        <v>0</v>
      </c>
      <c r="AG136" s="17">
        <v>0</v>
      </c>
      <c r="AH136" s="9">
        <v>0</v>
      </c>
      <c r="AI136" s="9">
        <v>0</v>
      </c>
      <c r="AJ136" s="17">
        <v>0</v>
      </c>
      <c r="AK136" s="9">
        <v>0</v>
      </c>
      <c r="AL136" s="9">
        <v>0</v>
      </c>
      <c r="AM136" s="38"/>
      <c r="AN136" s="42">
        <v>0</v>
      </c>
    </row>
    <row r="137" spans="1:41" x14ac:dyDescent="0.2">
      <c r="A137" s="52"/>
      <c r="D137" s="58">
        <v>124</v>
      </c>
      <c r="E137" s="7" t="s">
        <v>128</v>
      </c>
      <c r="F137" s="68">
        <v>73</v>
      </c>
      <c r="G137" s="12">
        <v>73</v>
      </c>
      <c r="H137" s="149">
        <v>29</v>
      </c>
      <c r="I137" s="35">
        <f t="shared" si="0"/>
        <v>3.9467993079584773E-3</v>
      </c>
      <c r="J137" s="88">
        <f t="shared" si="1"/>
        <v>36.5</v>
      </c>
      <c r="K137" s="16">
        <v>12498108</v>
      </c>
      <c r="L137" s="136">
        <v>30</v>
      </c>
      <c r="M137" s="82">
        <v>73</v>
      </c>
      <c r="N137" s="143">
        <v>24</v>
      </c>
      <c r="O137" s="35">
        <f t="shared" si="2"/>
        <v>5.8306709265175715E-3</v>
      </c>
      <c r="P137" s="46">
        <f t="shared" si="3"/>
        <v>36.5</v>
      </c>
      <c r="Q137" s="35">
        <f t="shared" si="4"/>
        <v>1</v>
      </c>
      <c r="R137" s="18">
        <v>12498108</v>
      </c>
      <c r="S137" s="154">
        <v>28</v>
      </c>
      <c r="T137" s="48">
        <f t="shared" si="5"/>
        <v>171206.95890410958</v>
      </c>
      <c r="U137" s="96">
        <v>50</v>
      </c>
      <c r="V137" s="71">
        <v>0</v>
      </c>
      <c r="W137" s="71">
        <v>0</v>
      </c>
      <c r="X137" s="162"/>
      <c r="Y137" s="35"/>
      <c r="Z137" s="46"/>
      <c r="AA137" s="35"/>
      <c r="AB137" s="98"/>
      <c r="AC137" s="72">
        <v>0</v>
      </c>
      <c r="AD137" s="76"/>
      <c r="AE137" s="11">
        <v>0</v>
      </c>
      <c r="AF137" s="12">
        <v>0</v>
      </c>
      <c r="AG137" s="16">
        <v>0</v>
      </c>
      <c r="AH137" s="12">
        <v>0</v>
      </c>
      <c r="AI137" s="12">
        <v>0</v>
      </c>
      <c r="AJ137" s="16">
        <v>0</v>
      </c>
      <c r="AK137" s="12">
        <v>0</v>
      </c>
      <c r="AL137" s="12">
        <v>0</v>
      </c>
      <c r="AM137" s="35"/>
      <c r="AN137" s="65">
        <v>0</v>
      </c>
    </row>
    <row r="138" spans="1:41" x14ac:dyDescent="0.2">
      <c r="D138" s="58">
        <v>125</v>
      </c>
      <c r="E138" s="7" t="s">
        <v>129</v>
      </c>
      <c r="F138" s="68">
        <v>45</v>
      </c>
      <c r="G138" s="12">
        <v>45</v>
      </c>
      <c r="H138" s="149">
        <v>36</v>
      </c>
      <c r="I138" s="35">
        <f t="shared" si="0"/>
        <v>2.4329584775086505E-3</v>
      </c>
      <c r="J138" s="88">
        <f t="shared" si="1"/>
        <v>22.5</v>
      </c>
      <c r="K138" s="16">
        <v>7703000</v>
      </c>
      <c r="L138" s="136">
        <v>37</v>
      </c>
      <c r="M138" s="82">
        <v>45</v>
      </c>
      <c r="N138" s="143">
        <v>33</v>
      </c>
      <c r="O138" s="35">
        <f t="shared" si="2"/>
        <v>3.5942492012779551E-3</v>
      </c>
      <c r="P138" s="46">
        <f t="shared" si="3"/>
        <v>22.5</v>
      </c>
      <c r="Q138" s="35">
        <f t="shared" si="4"/>
        <v>1</v>
      </c>
      <c r="R138" s="18">
        <v>7703000</v>
      </c>
      <c r="S138" s="154">
        <v>33</v>
      </c>
      <c r="T138" s="48">
        <f t="shared" si="5"/>
        <v>171177.77777777778</v>
      </c>
      <c r="U138" s="96">
        <v>51</v>
      </c>
      <c r="V138" s="71">
        <v>0</v>
      </c>
      <c r="W138" s="71">
        <v>0</v>
      </c>
      <c r="X138" s="162"/>
      <c r="Y138" s="35"/>
      <c r="Z138" s="46"/>
      <c r="AA138" s="35"/>
      <c r="AB138" s="47"/>
      <c r="AC138" s="72">
        <v>0</v>
      </c>
      <c r="AD138" s="76"/>
      <c r="AE138" s="11">
        <v>0</v>
      </c>
      <c r="AF138" s="12">
        <v>0</v>
      </c>
      <c r="AG138" s="16">
        <v>0</v>
      </c>
      <c r="AH138" s="12">
        <v>0</v>
      </c>
      <c r="AI138" s="12">
        <v>0</v>
      </c>
      <c r="AJ138" s="16">
        <v>0</v>
      </c>
      <c r="AK138" s="12">
        <v>0</v>
      </c>
      <c r="AL138" s="12">
        <v>0</v>
      </c>
      <c r="AM138" s="35"/>
      <c r="AN138" s="65">
        <v>0</v>
      </c>
    </row>
    <row r="139" spans="1:41" x14ac:dyDescent="0.2">
      <c r="B139" s="52"/>
      <c r="C139" s="52"/>
      <c r="D139" s="58">
        <v>126</v>
      </c>
      <c r="E139" s="7" t="s">
        <v>130</v>
      </c>
      <c r="F139" s="68">
        <v>27</v>
      </c>
      <c r="G139" s="12">
        <v>27</v>
      </c>
      <c r="H139" s="149">
        <v>41</v>
      </c>
      <c r="I139" s="35">
        <f t="shared" si="0"/>
        <v>1.4597750865051903E-3</v>
      </c>
      <c r="J139" s="88">
        <f t="shared" si="1"/>
        <v>13.5</v>
      </c>
      <c r="K139" s="16">
        <v>3986196</v>
      </c>
      <c r="L139" s="136">
        <v>43</v>
      </c>
      <c r="M139" s="82">
        <v>27</v>
      </c>
      <c r="N139" s="143">
        <v>39</v>
      </c>
      <c r="O139" s="35">
        <f t="shared" si="2"/>
        <v>2.1565495207667732E-3</v>
      </c>
      <c r="P139" s="46">
        <f t="shared" si="3"/>
        <v>13.5</v>
      </c>
      <c r="Q139" s="35">
        <f t="shared" si="4"/>
        <v>1</v>
      </c>
      <c r="R139" s="18">
        <v>3986196</v>
      </c>
      <c r="S139" s="154">
        <v>40</v>
      </c>
      <c r="T139" s="48">
        <f t="shared" si="5"/>
        <v>147636.88888888888</v>
      </c>
      <c r="U139" s="96">
        <v>53</v>
      </c>
      <c r="V139" s="167">
        <v>0</v>
      </c>
      <c r="W139" s="94">
        <v>0</v>
      </c>
      <c r="X139" s="162"/>
      <c r="Y139" s="35"/>
      <c r="Z139" s="46"/>
      <c r="AA139" s="35"/>
      <c r="AB139" s="98"/>
      <c r="AC139" s="16">
        <v>0</v>
      </c>
      <c r="AD139" s="76"/>
      <c r="AE139" s="11">
        <v>0</v>
      </c>
      <c r="AF139" s="12">
        <v>0</v>
      </c>
      <c r="AG139" s="16">
        <v>0</v>
      </c>
      <c r="AH139" s="12">
        <v>0</v>
      </c>
      <c r="AI139" s="12">
        <v>0</v>
      </c>
      <c r="AJ139" s="16">
        <v>0</v>
      </c>
      <c r="AK139" s="12">
        <v>0</v>
      </c>
      <c r="AL139" s="12">
        <v>0</v>
      </c>
      <c r="AM139" s="35"/>
      <c r="AN139" s="65">
        <v>0</v>
      </c>
    </row>
    <row r="140" spans="1:41" x14ac:dyDescent="0.2">
      <c r="A140" s="34"/>
      <c r="D140" s="58">
        <v>127</v>
      </c>
      <c r="E140" s="7" t="s">
        <v>131</v>
      </c>
      <c r="F140" s="68">
        <v>2</v>
      </c>
      <c r="G140" s="12">
        <v>2</v>
      </c>
      <c r="H140" s="149">
        <v>59</v>
      </c>
      <c r="I140" s="57">
        <f t="shared" si="0"/>
        <v>1.0813148788927336E-4</v>
      </c>
      <c r="J140" s="88">
        <f t="shared" si="1"/>
        <v>1</v>
      </c>
      <c r="K140" s="16">
        <v>187500</v>
      </c>
      <c r="L140" s="136">
        <v>67</v>
      </c>
      <c r="M140" s="82">
        <v>2</v>
      </c>
      <c r="N140" s="143">
        <v>58</v>
      </c>
      <c r="O140" s="57">
        <f t="shared" si="2"/>
        <v>1.5974440894568691E-4</v>
      </c>
      <c r="P140" s="46">
        <f t="shared" si="3"/>
        <v>1</v>
      </c>
      <c r="Q140" s="35">
        <f t="shared" si="4"/>
        <v>1</v>
      </c>
      <c r="R140" s="18">
        <v>187500</v>
      </c>
      <c r="S140" s="154">
        <v>66</v>
      </c>
      <c r="T140" s="48">
        <f t="shared" si="5"/>
        <v>93750</v>
      </c>
      <c r="U140" s="96">
        <v>67</v>
      </c>
      <c r="V140" s="71">
        <v>0</v>
      </c>
      <c r="W140" s="71">
        <v>0</v>
      </c>
      <c r="X140" s="154"/>
      <c r="Y140" s="57"/>
      <c r="Z140" s="46"/>
      <c r="AA140" s="35"/>
      <c r="AB140" s="98"/>
      <c r="AC140" s="72">
        <v>0</v>
      </c>
      <c r="AD140" s="76"/>
      <c r="AE140" s="11">
        <v>0</v>
      </c>
      <c r="AF140" s="12">
        <v>0</v>
      </c>
      <c r="AG140" s="16">
        <v>0</v>
      </c>
      <c r="AH140" s="12">
        <v>0</v>
      </c>
      <c r="AI140" s="12">
        <v>0</v>
      </c>
      <c r="AJ140" s="16">
        <v>0</v>
      </c>
      <c r="AK140" s="12">
        <v>0</v>
      </c>
      <c r="AL140" s="12">
        <v>0</v>
      </c>
      <c r="AM140" s="35"/>
      <c r="AN140" s="65">
        <v>0</v>
      </c>
    </row>
    <row r="141" spans="1:41" s="52" customFormat="1" x14ac:dyDescent="0.2">
      <c r="A141" s="22"/>
      <c r="B141" s="22">
        <v>2</v>
      </c>
      <c r="C141" s="22"/>
      <c r="D141" s="58">
        <v>128</v>
      </c>
      <c r="E141" s="7" t="s">
        <v>132</v>
      </c>
      <c r="F141" s="68">
        <v>69</v>
      </c>
      <c r="G141" s="12">
        <v>69</v>
      </c>
      <c r="H141" s="149">
        <v>31</v>
      </c>
      <c r="I141" s="35">
        <f t="shared" si="0"/>
        <v>3.7305363321799307E-3</v>
      </c>
      <c r="J141" s="88">
        <f t="shared" si="1"/>
        <v>34.5</v>
      </c>
      <c r="K141" s="16">
        <v>13966757</v>
      </c>
      <c r="L141" s="136">
        <v>28</v>
      </c>
      <c r="M141" s="82">
        <v>69</v>
      </c>
      <c r="N141" s="143">
        <v>26</v>
      </c>
      <c r="O141" s="35">
        <f t="shared" si="2"/>
        <v>5.5111821086261982E-3</v>
      </c>
      <c r="P141" s="46">
        <f t="shared" si="3"/>
        <v>34.5</v>
      </c>
      <c r="Q141" s="35">
        <f t="shared" si="4"/>
        <v>1</v>
      </c>
      <c r="R141" s="18">
        <v>13966757</v>
      </c>
      <c r="S141" s="154">
        <v>27</v>
      </c>
      <c r="T141" s="48">
        <f t="shared" si="5"/>
        <v>202416.76811594202</v>
      </c>
      <c r="U141" s="96">
        <v>38</v>
      </c>
      <c r="V141" s="71">
        <v>0</v>
      </c>
      <c r="W141" s="71">
        <v>0</v>
      </c>
      <c r="X141" s="162"/>
      <c r="Y141" s="35"/>
      <c r="Z141" s="46"/>
      <c r="AA141" s="35"/>
      <c r="AB141" s="98"/>
      <c r="AC141" s="72">
        <v>0</v>
      </c>
      <c r="AD141" s="76"/>
      <c r="AE141" s="11">
        <v>0</v>
      </c>
      <c r="AF141" s="12">
        <v>0</v>
      </c>
      <c r="AG141" s="16">
        <v>0</v>
      </c>
      <c r="AH141" s="12">
        <v>0</v>
      </c>
      <c r="AI141" s="12">
        <v>0</v>
      </c>
      <c r="AJ141" s="16">
        <v>0</v>
      </c>
      <c r="AK141" s="12">
        <v>0</v>
      </c>
      <c r="AL141" s="12">
        <v>0</v>
      </c>
      <c r="AM141" s="35"/>
      <c r="AN141" s="65">
        <v>0</v>
      </c>
    </row>
    <row r="142" spans="1:41" x14ac:dyDescent="0.2">
      <c r="D142" s="58">
        <v>129</v>
      </c>
      <c r="E142" s="7" t="s">
        <v>133</v>
      </c>
      <c r="F142" s="68">
        <v>7</v>
      </c>
      <c r="G142" s="12">
        <v>7</v>
      </c>
      <c r="H142" s="149">
        <v>52</v>
      </c>
      <c r="I142" s="57">
        <f t="shared" si="0"/>
        <v>3.7846020761245675E-4</v>
      </c>
      <c r="J142" s="88">
        <f t="shared" si="1"/>
        <v>3.5</v>
      </c>
      <c r="K142" s="16">
        <v>922660</v>
      </c>
      <c r="L142" s="136">
        <v>57</v>
      </c>
      <c r="M142" s="82">
        <v>7</v>
      </c>
      <c r="N142" s="143">
        <v>50</v>
      </c>
      <c r="O142" s="35">
        <f t="shared" si="2"/>
        <v>5.591054313099042E-4</v>
      </c>
      <c r="P142" s="46">
        <f t="shared" si="3"/>
        <v>3.5</v>
      </c>
      <c r="Q142" s="35">
        <f t="shared" si="4"/>
        <v>1</v>
      </c>
      <c r="R142" s="18">
        <v>922660</v>
      </c>
      <c r="S142" s="154">
        <v>56</v>
      </c>
      <c r="T142" s="48">
        <f t="shared" si="5"/>
        <v>131808.57142857142</v>
      </c>
      <c r="U142" s="96">
        <v>56</v>
      </c>
      <c r="V142" s="71">
        <v>0</v>
      </c>
      <c r="W142" s="71">
        <v>0</v>
      </c>
      <c r="X142" s="162"/>
      <c r="Y142" s="35"/>
      <c r="Z142" s="46"/>
      <c r="AA142" s="35"/>
      <c r="AB142" s="98"/>
      <c r="AC142" s="72">
        <v>0</v>
      </c>
      <c r="AD142" s="76"/>
      <c r="AE142" s="11">
        <v>0</v>
      </c>
      <c r="AF142" s="12">
        <v>0</v>
      </c>
      <c r="AG142" s="16">
        <v>0</v>
      </c>
      <c r="AH142" s="12">
        <v>0</v>
      </c>
      <c r="AI142" s="12">
        <v>0</v>
      </c>
      <c r="AJ142" s="16">
        <v>0</v>
      </c>
      <c r="AK142" s="12">
        <v>0</v>
      </c>
      <c r="AL142" s="12">
        <v>0</v>
      </c>
      <c r="AM142" s="35"/>
      <c r="AN142" s="65">
        <v>0</v>
      </c>
    </row>
    <row r="143" spans="1:41" x14ac:dyDescent="0.2">
      <c r="A143" s="52"/>
      <c r="D143" s="58">
        <v>130</v>
      </c>
      <c r="E143" s="7"/>
      <c r="F143" s="70"/>
      <c r="G143" s="10"/>
      <c r="H143" s="149"/>
      <c r="I143" s="46"/>
      <c r="J143" s="46"/>
      <c r="K143" s="16"/>
      <c r="L143" s="136"/>
      <c r="N143" s="143"/>
      <c r="O143" s="46"/>
      <c r="P143" s="46"/>
      <c r="Q143" s="35"/>
      <c r="R143" s="18"/>
      <c r="S143" s="154"/>
      <c r="T143" s="50"/>
      <c r="U143" s="96"/>
      <c r="V143" s="95"/>
      <c r="W143" s="169"/>
      <c r="X143" s="162"/>
      <c r="Y143" s="46"/>
      <c r="Z143" s="46"/>
      <c r="AA143" s="35"/>
      <c r="AB143" s="98"/>
      <c r="AC143" s="72"/>
      <c r="AD143" s="76"/>
      <c r="AE143" s="78"/>
      <c r="AF143" s="10"/>
      <c r="AG143" s="16"/>
      <c r="AH143" s="10"/>
      <c r="AI143" s="10"/>
      <c r="AJ143" s="16"/>
      <c r="AK143" s="10"/>
      <c r="AL143" s="10"/>
      <c r="AM143" s="35"/>
      <c r="AN143" s="65"/>
    </row>
    <row r="144" spans="1:41" s="34" customFormat="1" x14ac:dyDescent="0.2">
      <c r="A144" s="22"/>
      <c r="C144" s="34">
        <v>6</v>
      </c>
      <c r="D144" s="58">
        <v>131</v>
      </c>
      <c r="E144" s="8" t="s">
        <v>134</v>
      </c>
      <c r="F144" s="69">
        <v>325</v>
      </c>
      <c r="G144" s="9">
        <v>462</v>
      </c>
      <c r="H144" s="166"/>
      <c r="I144" s="38">
        <f t="shared" ref="I144:I149" si="6">(G144/G$14)</f>
        <v>2.4978373702422146E-2</v>
      </c>
      <c r="J144" s="121">
        <f t="shared" ref="J144:J149" si="7">(G144/G$148)</f>
        <v>8.25</v>
      </c>
      <c r="K144" s="17">
        <v>110439467</v>
      </c>
      <c r="L144" s="134"/>
      <c r="M144" s="64">
        <v>303</v>
      </c>
      <c r="N144" s="142"/>
      <c r="O144" s="38">
        <f t="shared" ref="O144:O149" si="8">(M144/M$14)</f>
        <v>2.4201277955271567E-2</v>
      </c>
      <c r="P144" s="43">
        <f t="shared" ref="P144:P149" si="9">(M144/M$148)</f>
        <v>5.6111111111111107</v>
      </c>
      <c r="Q144" s="38">
        <f t="shared" ref="Q144:Q149" si="10">(M144/G144)</f>
        <v>0.6558441558441559</v>
      </c>
      <c r="R144" s="44">
        <v>89219650</v>
      </c>
      <c r="S144" s="153"/>
      <c r="T144" s="45">
        <f t="shared" ref="T144:T149" si="11">(R144/M144)</f>
        <v>294454.29042904289</v>
      </c>
      <c r="U144" s="100"/>
      <c r="V144" s="62">
        <v>22</v>
      </c>
      <c r="W144" s="62">
        <v>159</v>
      </c>
      <c r="X144" s="161"/>
      <c r="Y144" s="38">
        <f>(W144/W$14)</f>
        <v>2.6606425702811246E-2</v>
      </c>
      <c r="Z144" s="43">
        <f>(W144/W$148)</f>
        <v>79.5</v>
      </c>
      <c r="AA144" s="38">
        <f>(W144/G144)</f>
        <v>0.34415584415584416</v>
      </c>
      <c r="AB144" s="40"/>
      <c r="AC144" s="36">
        <v>21219817</v>
      </c>
      <c r="AD144" s="75"/>
      <c r="AE144" s="13">
        <v>5</v>
      </c>
      <c r="AF144" s="9">
        <v>10</v>
      </c>
      <c r="AG144" s="17">
        <v>2270000</v>
      </c>
      <c r="AH144" s="9">
        <v>4</v>
      </c>
      <c r="AI144" s="9">
        <v>15</v>
      </c>
      <c r="AJ144" s="17">
        <v>2544664</v>
      </c>
      <c r="AK144" s="9">
        <v>13</v>
      </c>
      <c r="AL144" s="9">
        <v>134</v>
      </c>
      <c r="AM144" s="38">
        <f>(AL144/W144)</f>
        <v>0.84276729559748431</v>
      </c>
      <c r="AN144" s="42">
        <v>16405153</v>
      </c>
      <c r="AO144" s="1"/>
    </row>
    <row r="145" spans="1:41" x14ac:dyDescent="0.2">
      <c r="B145" s="52"/>
      <c r="C145" s="52"/>
      <c r="D145" s="58">
        <v>132</v>
      </c>
      <c r="E145" s="7" t="s">
        <v>135</v>
      </c>
      <c r="F145" s="68">
        <v>9</v>
      </c>
      <c r="G145" s="12">
        <v>78</v>
      </c>
      <c r="H145" s="149">
        <v>28</v>
      </c>
      <c r="I145" s="35">
        <f t="shared" si="6"/>
        <v>4.2171280276816613E-3</v>
      </c>
      <c r="J145" s="88">
        <f t="shared" si="7"/>
        <v>1.3928571428571428</v>
      </c>
      <c r="K145" s="16">
        <v>10222000</v>
      </c>
      <c r="L145" s="136">
        <v>36</v>
      </c>
      <c r="M145" s="82">
        <v>6</v>
      </c>
      <c r="N145" s="143">
        <v>51</v>
      </c>
      <c r="O145" s="57">
        <f t="shared" si="8"/>
        <v>4.7923322683706072E-4</v>
      </c>
      <c r="P145" s="46">
        <f t="shared" si="9"/>
        <v>0.1111111111111111</v>
      </c>
      <c r="Q145" s="35">
        <f t="shared" si="10"/>
        <v>7.6923076923076927E-2</v>
      </c>
      <c r="R145" s="18">
        <v>2422000</v>
      </c>
      <c r="S145" s="154">
        <v>48</v>
      </c>
      <c r="T145" s="48">
        <f t="shared" si="11"/>
        <v>403666.66666666669</v>
      </c>
      <c r="U145" s="96">
        <v>6</v>
      </c>
      <c r="V145" s="71">
        <v>3</v>
      </c>
      <c r="W145" s="71">
        <v>72</v>
      </c>
      <c r="X145" s="154">
        <v>12</v>
      </c>
      <c r="Y145" s="57">
        <f>(W145/W$14)</f>
        <v>1.2048192771084338E-2</v>
      </c>
      <c r="Z145" s="46">
        <f>(W145/W$148)</f>
        <v>36</v>
      </c>
      <c r="AA145" s="35">
        <f>(W145/G145)</f>
        <v>0.92307692307692313</v>
      </c>
      <c r="AB145" s="98">
        <v>2</v>
      </c>
      <c r="AC145" s="72">
        <v>7800000</v>
      </c>
      <c r="AD145" s="76">
        <v>14</v>
      </c>
      <c r="AE145" s="11">
        <v>0</v>
      </c>
      <c r="AF145" s="12">
        <v>0</v>
      </c>
      <c r="AG145" s="16">
        <v>0</v>
      </c>
      <c r="AH145" s="12">
        <v>0</v>
      </c>
      <c r="AI145" s="12">
        <v>0</v>
      </c>
      <c r="AJ145" s="16">
        <v>0</v>
      </c>
      <c r="AK145" s="12">
        <v>3</v>
      </c>
      <c r="AL145" s="12">
        <v>72</v>
      </c>
      <c r="AM145" s="35">
        <f>(AL145/W145)</f>
        <v>1</v>
      </c>
      <c r="AN145" s="65">
        <v>7800000</v>
      </c>
      <c r="AO145" s="5"/>
    </row>
    <row r="146" spans="1:41" x14ac:dyDescent="0.2">
      <c r="D146" s="58">
        <v>133</v>
      </c>
      <c r="E146" s="7" t="s">
        <v>136</v>
      </c>
      <c r="F146" s="68">
        <v>64</v>
      </c>
      <c r="G146" s="12">
        <v>86</v>
      </c>
      <c r="H146" s="149">
        <v>24</v>
      </c>
      <c r="I146" s="35">
        <f t="shared" si="6"/>
        <v>4.6496539792387544E-3</v>
      </c>
      <c r="J146" s="88">
        <f t="shared" si="7"/>
        <v>1.5357142857142858</v>
      </c>
      <c r="K146" s="16">
        <v>25057483</v>
      </c>
      <c r="L146" s="136">
        <v>23</v>
      </c>
      <c r="M146" s="82">
        <v>56</v>
      </c>
      <c r="N146" s="143">
        <v>30</v>
      </c>
      <c r="O146" s="35">
        <f t="shared" si="8"/>
        <v>4.4728434504792336E-3</v>
      </c>
      <c r="P146" s="46">
        <f t="shared" si="9"/>
        <v>1.037037037037037</v>
      </c>
      <c r="Q146" s="35">
        <f t="shared" si="10"/>
        <v>0.65116279069767447</v>
      </c>
      <c r="R146" s="18">
        <v>19109983</v>
      </c>
      <c r="S146" s="154">
        <v>24</v>
      </c>
      <c r="T146" s="48">
        <f t="shared" si="11"/>
        <v>341249.69642857142</v>
      </c>
      <c r="U146" s="96">
        <v>12</v>
      </c>
      <c r="V146" s="71">
        <v>8</v>
      </c>
      <c r="W146" s="71">
        <v>30</v>
      </c>
      <c r="X146" s="162">
        <v>16</v>
      </c>
      <c r="Y146" s="35">
        <f>(W146/W$14)</f>
        <v>5.0200803212851405E-3</v>
      </c>
      <c r="Z146" s="46">
        <f>(W146/W$148)</f>
        <v>15</v>
      </c>
      <c r="AA146" s="35">
        <f>(W146/G146)</f>
        <v>0.34883720930232559</v>
      </c>
      <c r="AB146" s="98">
        <v>14</v>
      </c>
      <c r="AC146" s="72">
        <v>5947500</v>
      </c>
      <c r="AD146" s="76">
        <v>16</v>
      </c>
      <c r="AE146" s="11">
        <v>4</v>
      </c>
      <c r="AF146" s="12">
        <v>8</v>
      </c>
      <c r="AG146" s="16">
        <v>2130000</v>
      </c>
      <c r="AH146" s="12">
        <v>2</v>
      </c>
      <c r="AI146" s="12">
        <v>7</v>
      </c>
      <c r="AJ146" s="16">
        <v>1470000</v>
      </c>
      <c r="AK146" s="12">
        <v>2</v>
      </c>
      <c r="AL146" s="12">
        <v>15</v>
      </c>
      <c r="AM146" s="35">
        <f>(AL146/W146)</f>
        <v>0.5</v>
      </c>
      <c r="AN146" s="65">
        <v>2347500</v>
      </c>
    </row>
    <row r="147" spans="1:41" s="52" customFormat="1" x14ac:dyDescent="0.2">
      <c r="A147" s="22"/>
      <c r="B147" s="22"/>
      <c r="C147" s="22"/>
      <c r="D147" s="58">
        <v>134</v>
      </c>
      <c r="E147" s="7" t="s">
        <v>137</v>
      </c>
      <c r="F147" s="68">
        <v>21</v>
      </c>
      <c r="G147" s="12">
        <v>21</v>
      </c>
      <c r="H147" s="149">
        <v>45</v>
      </c>
      <c r="I147" s="35">
        <f t="shared" si="6"/>
        <v>1.1353806228373703E-3</v>
      </c>
      <c r="J147" s="88">
        <f t="shared" si="7"/>
        <v>0.375</v>
      </c>
      <c r="K147" s="16">
        <v>2504000</v>
      </c>
      <c r="L147" s="136">
        <v>49</v>
      </c>
      <c r="M147" s="82">
        <v>21</v>
      </c>
      <c r="N147" s="143">
        <v>42</v>
      </c>
      <c r="O147" s="35">
        <f t="shared" si="8"/>
        <v>1.6773162939297125E-3</v>
      </c>
      <c r="P147" s="46">
        <f t="shared" si="9"/>
        <v>0.3888888888888889</v>
      </c>
      <c r="Q147" s="35">
        <f t="shared" si="10"/>
        <v>1</v>
      </c>
      <c r="R147" s="18">
        <v>2504000</v>
      </c>
      <c r="S147" s="154">
        <v>47</v>
      </c>
      <c r="T147" s="48">
        <f t="shared" si="11"/>
        <v>119238.09523809524</v>
      </c>
      <c r="U147" s="96">
        <v>61</v>
      </c>
      <c r="V147" s="167">
        <v>0</v>
      </c>
      <c r="W147" s="94">
        <v>0</v>
      </c>
      <c r="X147" s="162"/>
      <c r="Y147" s="35"/>
      <c r="Z147" s="46"/>
      <c r="AA147" s="35"/>
      <c r="AB147" s="98"/>
      <c r="AC147" s="16">
        <v>0</v>
      </c>
      <c r="AD147" s="76"/>
      <c r="AE147" s="11">
        <v>0</v>
      </c>
      <c r="AF147" s="12">
        <v>0</v>
      </c>
      <c r="AG147" s="16">
        <v>0</v>
      </c>
      <c r="AH147" s="12">
        <v>0</v>
      </c>
      <c r="AI147" s="12">
        <v>0</v>
      </c>
      <c r="AJ147" s="16">
        <v>0</v>
      </c>
      <c r="AK147" s="12">
        <v>0</v>
      </c>
      <c r="AL147" s="12">
        <v>0</v>
      </c>
      <c r="AM147" s="35"/>
      <c r="AN147" s="65">
        <v>0</v>
      </c>
    </row>
    <row r="148" spans="1:41" x14ac:dyDescent="0.2">
      <c r="A148" s="34"/>
      <c r="D148" s="58">
        <v>135</v>
      </c>
      <c r="E148" s="7" t="s">
        <v>138</v>
      </c>
      <c r="F148" s="68">
        <v>55</v>
      </c>
      <c r="G148" s="12">
        <v>56</v>
      </c>
      <c r="H148" s="149">
        <v>33</v>
      </c>
      <c r="I148" s="35">
        <f t="shared" si="6"/>
        <v>3.027681660899654E-3</v>
      </c>
      <c r="J148" s="88">
        <f t="shared" si="7"/>
        <v>1</v>
      </c>
      <c r="K148" s="16">
        <v>6780000</v>
      </c>
      <c r="L148" s="136">
        <v>38</v>
      </c>
      <c r="M148" s="82">
        <v>54</v>
      </c>
      <c r="N148" s="143">
        <v>31</v>
      </c>
      <c r="O148" s="35">
        <f t="shared" si="8"/>
        <v>4.3130990415335465E-3</v>
      </c>
      <c r="P148" s="46">
        <f t="shared" si="9"/>
        <v>1</v>
      </c>
      <c r="Q148" s="35">
        <f t="shared" si="10"/>
        <v>0.9642857142857143</v>
      </c>
      <c r="R148" s="18">
        <v>6640000</v>
      </c>
      <c r="S148" s="154">
        <v>34</v>
      </c>
      <c r="T148" s="48">
        <f t="shared" si="11"/>
        <v>122962.96296296296</v>
      </c>
      <c r="U148" s="96">
        <v>60</v>
      </c>
      <c r="V148" s="71">
        <v>1</v>
      </c>
      <c r="W148" s="71">
        <v>2</v>
      </c>
      <c r="X148" s="162">
        <v>21</v>
      </c>
      <c r="Y148" s="57">
        <f>(W148/W$14)</f>
        <v>3.3467202141900936E-4</v>
      </c>
      <c r="Z148" s="46">
        <f>(W148/W$148)</f>
        <v>1</v>
      </c>
      <c r="AA148" s="35">
        <f>(W148/G148)</f>
        <v>3.5714285714285712E-2</v>
      </c>
      <c r="AB148" s="47">
        <v>22</v>
      </c>
      <c r="AC148" s="72">
        <v>140000</v>
      </c>
      <c r="AD148" s="76">
        <v>25</v>
      </c>
      <c r="AE148" s="11">
        <v>1</v>
      </c>
      <c r="AF148" s="12">
        <v>2</v>
      </c>
      <c r="AG148" s="16">
        <v>140000</v>
      </c>
      <c r="AH148" s="12">
        <v>0</v>
      </c>
      <c r="AI148" s="12">
        <v>0</v>
      </c>
      <c r="AJ148" s="16">
        <v>0</v>
      </c>
      <c r="AK148" s="12">
        <v>0</v>
      </c>
      <c r="AL148" s="12">
        <v>0</v>
      </c>
      <c r="AM148" s="35"/>
      <c r="AN148" s="65">
        <v>0</v>
      </c>
    </row>
    <row r="149" spans="1:41" x14ac:dyDescent="0.2">
      <c r="A149" s="52"/>
      <c r="B149" s="22">
        <v>2</v>
      </c>
      <c r="D149" s="58">
        <v>136</v>
      </c>
      <c r="E149" s="7" t="s">
        <v>139</v>
      </c>
      <c r="F149" s="68">
        <v>176</v>
      </c>
      <c r="G149" s="12">
        <v>221</v>
      </c>
      <c r="H149" s="149">
        <v>16</v>
      </c>
      <c r="I149" s="35">
        <f t="shared" si="6"/>
        <v>1.1948529411764705E-2</v>
      </c>
      <c r="J149" s="88">
        <f t="shared" si="7"/>
        <v>3.9464285714285716</v>
      </c>
      <c r="K149" s="16">
        <v>65875984</v>
      </c>
      <c r="L149" s="136">
        <v>17</v>
      </c>
      <c r="M149" s="82">
        <v>166</v>
      </c>
      <c r="N149" s="143">
        <v>17</v>
      </c>
      <c r="O149" s="35">
        <f t="shared" si="8"/>
        <v>1.3258785942492014E-2</v>
      </c>
      <c r="P149" s="46">
        <f t="shared" si="9"/>
        <v>3.074074074074074</v>
      </c>
      <c r="Q149" s="35">
        <f t="shared" si="10"/>
        <v>0.75113122171945701</v>
      </c>
      <c r="R149" s="18">
        <v>58543667</v>
      </c>
      <c r="S149" s="154">
        <v>16</v>
      </c>
      <c r="T149" s="48">
        <f t="shared" si="11"/>
        <v>352672.69277108432</v>
      </c>
      <c r="U149" s="96">
        <v>9</v>
      </c>
      <c r="V149" s="71">
        <v>10</v>
      </c>
      <c r="W149" s="71">
        <v>55</v>
      </c>
      <c r="X149" s="154">
        <v>13</v>
      </c>
      <c r="Y149" s="35">
        <f>(W149/W$14)</f>
        <v>9.2034805890227576E-3</v>
      </c>
      <c r="Z149" s="46">
        <f>(W149/W$148)</f>
        <v>27.5</v>
      </c>
      <c r="AA149" s="35">
        <f>(W149/G149)</f>
        <v>0.24886877828054299</v>
      </c>
      <c r="AB149" s="98">
        <v>15</v>
      </c>
      <c r="AC149" s="72">
        <v>7332317</v>
      </c>
      <c r="AD149" s="76">
        <v>15</v>
      </c>
      <c r="AE149" s="11">
        <v>0</v>
      </c>
      <c r="AF149" s="12">
        <v>0</v>
      </c>
      <c r="AG149" s="16">
        <v>0</v>
      </c>
      <c r="AH149" s="12">
        <v>2</v>
      </c>
      <c r="AI149" s="12">
        <v>8</v>
      </c>
      <c r="AJ149" s="16">
        <v>1074664</v>
      </c>
      <c r="AK149" s="12">
        <v>8</v>
      </c>
      <c r="AL149" s="12">
        <v>47</v>
      </c>
      <c r="AM149" s="35">
        <f>(AL149/W149)</f>
        <v>0.8545454545454545</v>
      </c>
      <c r="AN149" s="65">
        <v>6257653</v>
      </c>
    </row>
    <row r="150" spans="1:41" x14ac:dyDescent="0.2">
      <c r="B150" s="91"/>
      <c r="D150" s="203"/>
      <c r="E150" s="8"/>
      <c r="F150" s="69">
        <f t="shared" ref="F150:AN150" si="12">SUM(F144:F149)</f>
        <v>650</v>
      </c>
      <c r="G150" s="9">
        <f t="shared" si="12"/>
        <v>924</v>
      </c>
      <c r="H150" s="148">
        <f t="shared" si="12"/>
        <v>146</v>
      </c>
      <c r="I150" s="38">
        <f t="shared" si="12"/>
        <v>4.9956747404844293E-2</v>
      </c>
      <c r="J150" s="121">
        <f t="shared" si="12"/>
        <v>16.5</v>
      </c>
      <c r="K150" s="17">
        <f t="shared" si="12"/>
        <v>220878934</v>
      </c>
      <c r="L150" s="134">
        <f t="shared" si="12"/>
        <v>163</v>
      </c>
      <c r="M150" s="64">
        <f t="shared" si="12"/>
        <v>606</v>
      </c>
      <c r="N150" s="142">
        <f t="shared" si="12"/>
        <v>171</v>
      </c>
      <c r="O150" s="38">
        <f t="shared" si="12"/>
        <v>4.8402555910543141E-2</v>
      </c>
      <c r="P150" s="43">
        <f t="shared" si="12"/>
        <v>11.222222222222223</v>
      </c>
      <c r="Q150" s="38">
        <f t="shared" si="12"/>
        <v>4.0993469594700791</v>
      </c>
      <c r="R150" s="44">
        <f t="shared" si="12"/>
        <v>178439300</v>
      </c>
      <c r="S150" s="153">
        <f t="shared" si="12"/>
        <v>169</v>
      </c>
      <c r="T150" s="45">
        <f t="shared" si="12"/>
        <v>1634244.4044964234</v>
      </c>
      <c r="U150" s="100">
        <f t="shared" si="12"/>
        <v>148</v>
      </c>
      <c r="V150" s="62">
        <f t="shared" si="12"/>
        <v>44</v>
      </c>
      <c r="W150" s="62">
        <f t="shared" si="12"/>
        <v>318</v>
      </c>
      <c r="X150" s="161">
        <f t="shared" si="12"/>
        <v>62</v>
      </c>
      <c r="Y150" s="38">
        <f t="shared" si="12"/>
        <v>5.3212851405622486E-2</v>
      </c>
      <c r="Z150" s="43">
        <f t="shared" si="12"/>
        <v>159</v>
      </c>
      <c r="AA150" s="38">
        <f t="shared" si="12"/>
        <v>1.9006530405299216</v>
      </c>
      <c r="AB150" s="120">
        <f t="shared" si="12"/>
        <v>53</v>
      </c>
      <c r="AC150" s="36">
        <f t="shared" si="12"/>
        <v>42439634</v>
      </c>
      <c r="AD150" s="156">
        <f t="shared" si="12"/>
        <v>70</v>
      </c>
      <c r="AE150" s="13">
        <f t="shared" si="12"/>
        <v>10</v>
      </c>
      <c r="AF150" s="9">
        <f t="shared" si="12"/>
        <v>20</v>
      </c>
      <c r="AG150" s="17">
        <f t="shared" si="12"/>
        <v>4540000</v>
      </c>
      <c r="AH150" s="9">
        <f t="shared" si="12"/>
        <v>8</v>
      </c>
      <c r="AI150" s="9">
        <f t="shared" si="12"/>
        <v>30</v>
      </c>
      <c r="AJ150" s="17">
        <f t="shared" si="12"/>
        <v>5089328</v>
      </c>
      <c r="AK150" s="9">
        <f t="shared" si="12"/>
        <v>26</v>
      </c>
      <c r="AL150" s="9">
        <f t="shared" si="12"/>
        <v>268</v>
      </c>
      <c r="AM150" s="38">
        <f t="shared" si="12"/>
        <v>3.197312750142939</v>
      </c>
      <c r="AN150" s="42">
        <f t="shared" si="12"/>
        <v>32810306</v>
      </c>
    </row>
    <row r="151" spans="1:41" x14ac:dyDescent="0.2">
      <c r="B151" s="91"/>
      <c r="D151" s="203"/>
      <c r="E151" s="8"/>
      <c r="F151" s="69"/>
      <c r="G151" s="9"/>
      <c r="H151" s="148"/>
      <c r="I151" s="38"/>
      <c r="J151" s="121"/>
      <c r="K151" s="17"/>
      <c r="L151" s="134"/>
      <c r="M151" s="64"/>
      <c r="N151" s="142"/>
      <c r="O151" s="38"/>
      <c r="P151" s="43"/>
      <c r="Q151" s="38"/>
      <c r="R151" s="44"/>
      <c r="S151" s="153"/>
      <c r="T151" s="45"/>
      <c r="U151" s="100"/>
      <c r="V151" s="62"/>
      <c r="W151" s="62"/>
      <c r="X151" s="161"/>
      <c r="Y151" s="38"/>
      <c r="Z151" s="43"/>
      <c r="AA151" s="38"/>
      <c r="AB151" s="120"/>
      <c r="AC151" s="36"/>
      <c r="AD151" s="156"/>
      <c r="AE151" s="13"/>
      <c r="AF151" s="9"/>
      <c r="AG151" s="17"/>
      <c r="AH151" s="9"/>
      <c r="AI151" s="9"/>
      <c r="AJ151" s="17"/>
      <c r="AK151" s="9"/>
      <c r="AL151" s="9"/>
      <c r="AM151" s="38"/>
      <c r="AN151" s="42"/>
    </row>
    <row r="152" spans="1:41" s="34" customFormat="1" x14ac:dyDescent="0.2">
      <c r="A152" s="22"/>
      <c r="B152" s="22"/>
      <c r="C152" s="22"/>
      <c r="D152" s="58"/>
      <c r="E152" s="7"/>
      <c r="F152" s="68">
        <f t="shared" ref="F152:AN152" si="13">SUM(F134:F151)</f>
        <v>1746</v>
      </c>
      <c r="G152" s="12">
        <f t="shared" si="13"/>
        <v>2294</v>
      </c>
      <c r="H152" s="149">
        <f t="shared" si="13"/>
        <v>540</v>
      </c>
      <c r="I152" s="35">
        <f t="shared" si="13"/>
        <v>0.12402681660899655</v>
      </c>
      <c r="J152" s="88">
        <f t="shared" si="13"/>
        <v>256</v>
      </c>
      <c r="K152" s="16">
        <f t="shared" si="13"/>
        <v>520286310</v>
      </c>
      <c r="L152" s="136">
        <f t="shared" si="13"/>
        <v>588</v>
      </c>
      <c r="M152" s="82">
        <f t="shared" si="13"/>
        <v>1658</v>
      </c>
      <c r="N152" s="143">
        <f t="shared" si="13"/>
        <v>572</v>
      </c>
      <c r="O152" s="35">
        <f t="shared" si="13"/>
        <v>0.13242811501597443</v>
      </c>
      <c r="P152" s="46">
        <f t="shared" si="13"/>
        <v>245.44444444444446</v>
      </c>
      <c r="Q152" s="35">
        <f t="shared" si="13"/>
        <v>15.198693918940155</v>
      </c>
      <c r="R152" s="18">
        <f t="shared" si="13"/>
        <v>435407042</v>
      </c>
      <c r="S152" s="154">
        <f t="shared" si="13"/>
        <v>588</v>
      </c>
      <c r="T152" s="48">
        <f t="shared" si="13"/>
        <v>4362558.5140184499</v>
      </c>
      <c r="U152" s="96">
        <f t="shared" si="13"/>
        <v>611</v>
      </c>
      <c r="V152" s="71">
        <f t="shared" si="13"/>
        <v>88</v>
      </c>
      <c r="W152" s="71">
        <f t="shared" si="13"/>
        <v>636</v>
      </c>
      <c r="X152" s="154">
        <f t="shared" si="13"/>
        <v>124</v>
      </c>
      <c r="Y152" s="35">
        <f t="shared" si="13"/>
        <v>0.10642570281124497</v>
      </c>
      <c r="Z152" s="46">
        <f t="shared" si="13"/>
        <v>318</v>
      </c>
      <c r="AA152" s="35">
        <f t="shared" si="13"/>
        <v>3.8013060810598431</v>
      </c>
      <c r="AB152" s="98">
        <f t="shared" si="13"/>
        <v>106</v>
      </c>
      <c r="AC152" s="72">
        <f t="shared" si="13"/>
        <v>84879268</v>
      </c>
      <c r="AD152" s="76">
        <f t="shared" si="13"/>
        <v>140</v>
      </c>
      <c r="AE152" s="11">
        <f t="shared" si="13"/>
        <v>20</v>
      </c>
      <c r="AF152" s="12">
        <f t="shared" si="13"/>
        <v>40</v>
      </c>
      <c r="AG152" s="16">
        <f t="shared" si="13"/>
        <v>9080000</v>
      </c>
      <c r="AH152" s="12">
        <f t="shared" si="13"/>
        <v>16</v>
      </c>
      <c r="AI152" s="12">
        <f t="shared" si="13"/>
        <v>60</v>
      </c>
      <c r="AJ152" s="16">
        <f t="shared" si="13"/>
        <v>10178656</v>
      </c>
      <c r="AK152" s="12">
        <f t="shared" si="13"/>
        <v>52</v>
      </c>
      <c r="AL152" s="12">
        <f t="shared" si="13"/>
        <v>536</v>
      </c>
      <c r="AM152" s="35">
        <f t="shared" si="13"/>
        <v>6.3946255002858781</v>
      </c>
      <c r="AN152" s="65">
        <f t="shared" si="13"/>
        <v>65620612</v>
      </c>
    </row>
    <row r="153" spans="1:41" s="52" customFormat="1" x14ac:dyDescent="0.2">
      <c r="A153" s="22"/>
      <c r="B153" s="22"/>
      <c r="C153" s="22"/>
      <c r="D153" s="58"/>
      <c r="E153" s="7"/>
      <c r="F153" s="68"/>
      <c r="G153" s="12"/>
      <c r="H153" s="149"/>
      <c r="I153" s="35"/>
      <c r="J153" s="88"/>
      <c r="K153" s="16"/>
      <c r="L153" s="136"/>
      <c r="M153" s="82"/>
      <c r="N153" s="143"/>
      <c r="O153" s="35"/>
      <c r="P153" s="46"/>
      <c r="Q153" s="35"/>
      <c r="R153" s="18"/>
      <c r="S153" s="154"/>
      <c r="T153" s="48"/>
      <c r="U153" s="96"/>
      <c r="V153" s="71"/>
      <c r="W153" s="71"/>
      <c r="X153" s="154"/>
      <c r="Y153" s="35"/>
      <c r="Z153" s="46"/>
      <c r="AA153" s="35"/>
      <c r="AB153" s="98"/>
      <c r="AC153" s="72"/>
      <c r="AD153" s="76"/>
      <c r="AE153" s="11"/>
      <c r="AF153" s="12"/>
      <c r="AG153" s="16"/>
      <c r="AH153" s="12"/>
      <c r="AI153" s="12"/>
      <c r="AJ153" s="16"/>
      <c r="AK153" s="12"/>
      <c r="AL153" s="12"/>
      <c r="AM153" s="35"/>
      <c r="AN153" s="65"/>
      <c r="AO153" s="5"/>
    </row>
    <row r="154" spans="1:41" ht="15" thickBot="1" x14ac:dyDescent="0.25">
      <c r="A154" s="91"/>
      <c r="B154" s="91"/>
      <c r="D154" s="203"/>
      <c r="E154" s="123"/>
      <c r="F154" s="124"/>
      <c r="G154" s="125"/>
      <c r="H154" s="151"/>
      <c r="I154" s="66"/>
      <c r="J154" s="66"/>
      <c r="K154" s="67"/>
      <c r="L154" s="137"/>
      <c r="M154" s="126"/>
      <c r="N154" s="145"/>
      <c r="O154" s="66"/>
      <c r="P154" s="66"/>
      <c r="Q154" s="66"/>
      <c r="R154" s="67"/>
      <c r="S154" s="155"/>
      <c r="T154" s="127"/>
      <c r="U154" s="159"/>
      <c r="V154" s="73"/>
      <c r="W154" s="14"/>
      <c r="X154" s="163"/>
      <c r="Y154" s="14"/>
      <c r="Z154" s="14"/>
      <c r="AA154" s="66"/>
      <c r="AB154" s="74"/>
      <c r="AC154" s="67"/>
      <c r="AD154" s="128"/>
      <c r="AE154" s="73"/>
      <c r="AF154" s="14"/>
      <c r="AG154" s="67"/>
      <c r="AH154" s="14"/>
      <c r="AI154" s="14"/>
      <c r="AJ154" s="67"/>
      <c r="AK154" s="14"/>
      <c r="AL154" s="14"/>
      <c r="AM154" s="66"/>
      <c r="AN154" s="129"/>
      <c r="AO154" s="5"/>
    </row>
    <row r="155" spans="1:41" ht="15" thickTop="1" x14ac:dyDescent="0.2">
      <c r="A155" s="91"/>
      <c r="B155" s="91"/>
      <c r="D155" s="203"/>
      <c r="E155" s="5"/>
      <c r="F155" s="130"/>
      <c r="G155" s="130"/>
      <c r="L155" s="79"/>
      <c r="N155" s="146"/>
      <c r="S155" s="79"/>
      <c r="U155" s="76"/>
      <c r="X155" s="164"/>
      <c r="AC155" s="19"/>
      <c r="AD155" s="26"/>
      <c r="AE155" s="3"/>
    </row>
    <row r="156" spans="1:41" x14ac:dyDescent="0.2">
      <c r="D156" s="58"/>
      <c r="E156" s="4" t="s">
        <v>140</v>
      </c>
      <c r="F156" s="130"/>
      <c r="G156" s="130"/>
      <c r="L156" s="79"/>
      <c r="N156" s="146"/>
      <c r="S156" s="79"/>
      <c r="U156" s="76"/>
      <c r="X156" s="164"/>
      <c r="AD156" s="5"/>
      <c r="AN156" s="33"/>
    </row>
    <row r="157" spans="1:41" x14ac:dyDescent="0.2">
      <c r="D157" s="58"/>
      <c r="E157" s="4" t="s">
        <v>142</v>
      </c>
      <c r="F157" s="130"/>
      <c r="G157" s="130"/>
      <c r="L157" s="79"/>
      <c r="N157" s="146"/>
      <c r="S157" s="79"/>
      <c r="U157" s="76"/>
      <c r="X157" s="164"/>
      <c r="AD157" s="5"/>
    </row>
    <row r="158" spans="1:41" x14ac:dyDescent="0.2">
      <c r="F158" s="130"/>
      <c r="G158" s="130"/>
      <c r="L158" s="79"/>
      <c r="N158" s="146"/>
      <c r="S158" s="79"/>
      <c r="U158" s="76"/>
      <c r="X158" s="164"/>
    </row>
    <row r="159" spans="1:41" x14ac:dyDescent="0.2">
      <c r="F159" s="3"/>
      <c r="G159" s="4"/>
      <c r="L159" s="79"/>
      <c r="N159" s="146"/>
      <c r="S159" s="79"/>
      <c r="U159" s="76"/>
      <c r="X159" s="164"/>
    </row>
    <row r="160" spans="1:41" x14ac:dyDescent="0.2">
      <c r="I160" s="20"/>
      <c r="J160" s="20"/>
      <c r="K160" s="18"/>
      <c r="L160" s="79"/>
      <c r="N160" s="52"/>
      <c r="O160" s="20"/>
      <c r="P160" s="20"/>
      <c r="Q160" s="20"/>
      <c r="R160" s="18"/>
      <c r="S160" s="52"/>
      <c r="T160" s="18"/>
      <c r="U160" s="52"/>
      <c r="V160" s="22"/>
      <c r="X160" s="164"/>
      <c r="AA160" s="20"/>
      <c r="AM160" s="20"/>
    </row>
    <row r="161" spans="4:39" x14ac:dyDescent="0.2">
      <c r="I161" s="20"/>
      <c r="J161" s="20"/>
      <c r="K161" s="18"/>
      <c r="L161" s="79"/>
      <c r="N161" s="52"/>
      <c r="O161" s="20"/>
      <c r="P161" s="20"/>
      <c r="Q161" s="20"/>
      <c r="R161" s="18"/>
      <c r="S161" s="52"/>
      <c r="T161" s="18"/>
      <c r="U161" s="52"/>
      <c r="V161" s="22"/>
      <c r="X161" s="164"/>
      <c r="AA161" s="20"/>
      <c r="AM161" s="20"/>
    </row>
    <row r="162" spans="4:39" x14ac:dyDescent="0.2">
      <c r="I162" s="20"/>
      <c r="J162" s="20"/>
      <c r="K162" s="18"/>
      <c r="L162" s="79"/>
      <c r="N162" s="52"/>
      <c r="O162" s="20"/>
      <c r="P162" s="20"/>
      <c r="Q162" s="20"/>
      <c r="R162" s="18"/>
      <c r="S162" s="52"/>
      <c r="T162" s="18"/>
      <c r="U162" s="52"/>
      <c r="V162" s="22"/>
      <c r="X162" s="164"/>
      <c r="AA162" s="20"/>
      <c r="AM162" s="20"/>
    </row>
    <row r="163" spans="4:39" x14ac:dyDescent="0.2">
      <c r="I163" s="20"/>
      <c r="J163" s="20"/>
      <c r="K163" s="18"/>
      <c r="L163" s="79"/>
      <c r="N163" s="52"/>
      <c r="O163" s="20"/>
      <c r="P163" s="20"/>
      <c r="Q163" s="20"/>
      <c r="R163" s="18"/>
      <c r="S163" s="52"/>
      <c r="T163" s="18"/>
      <c r="U163" s="52"/>
      <c r="V163" s="22"/>
      <c r="X163" s="164"/>
      <c r="AA163" s="20"/>
      <c r="AM163" s="20"/>
    </row>
    <row r="164" spans="4:39" x14ac:dyDescent="0.2">
      <c r="I164" s="20"/>
      <c r="J164" s="20"/>
      <c r="K164" s="18"/>
      <c r="L164" s="79"/>
      <c r="N164" s="52"/>
      <c r="O164" s="20"/>
      <c r="P164" s="20"/>
      <c r="Q164" s="20"/>
      <c r="R164" s="18"/>
      <c r="S164" s="52"/>
      <c r="T164" s="18"/>
      <c r="U164" s="52"/>
      <c r="V164" s="22"/>
      <c r="X164" s="164"/>
      <c r="AA164" s="20"/>
      <c r="AM164" s="20"/>
    </row>
    <row r="165" spans="4:39" x14ac:dyDescent="0.2">
      <c r="I165" s="20"/>
      <c r="J165" s="20"/>
      <c r="K165" s="18"/>
      <c r="L165" s="79"/>
      <c r="N165" s="52"/>
      <c r="O165" s="20"/>
      <c r="P165" s="20"/>
      <c r="Q165" s="20"/>
      <c r="R165" s="18"/>
      <c r="S165" s="52"/>
      <c r="T165" s="18"/>
      <c r="U165" s="52"/>
      <c r="V165" s="22"/>
      <c r="X165" s="164"/>
      <c r="AA165" s="20"/>
      <c r="AM165" s="20"/>
    </row>
    <row r="166" spans="4:39" x14ac:dyDescent="0.2">
      <c r="I166" s="20"/>
      <c r="J166" s="20"/>
      <c r="K166" s="18"/>
      <c r="L166" s="79"/>
      <c r="N166" s="52"/>
      <c r="O166" s="20"/>
      <c r="P166" s="20"/>
      <c r="Q166" s="20"/>
      <c r="R166" s="18"/>
      <c r="S166" s="52"/>
      <c r="T166" s="18"/>
      <c r="U166" s="52"/>
      <c r="V166" s="22"/>
      <c r="X166" s="164"/>
      <c r="AA166" s="20"/>
      <c r="AM166" s="20"/>
    </row>
    <row r="167" spans="4:39" x14ac:dyDescent="0.2">
      <c r="I167" s="20"/>
      <c r="J167" s="20"/>
      <c r="K167" s="18"/>
      <c r="L167" s="79"/>
      <c r="N167" s="52"/>
      <c r="O167" s="20"/>
      <c r="P167" s="20"/>
      <c r="Q167" s="20"/>
      <c r="R167" s="18"/>
      <c r="S167" s="52"/>
      <c r="T167" s="18"/>
      <c r="U167" s="52"/>
      <c r="V167" s="22"/>
      <c r="X167" s="164"/>
      <c r="AA167" s="20"/>
      <c r="AM167" s="20"/>
    </row>
    <row r="168" spans="4:39" x14ac:dyDescent="0.2">
      <c r="D168" s="34"/>
      <c r="I168" s="20"/>
      <c r="J168" s="20"/>
      <c r="K168" s="18"/>
      <c r="L168" s="79"/>
      <c r="N168" s="52"/>
      <c r="O168" s="20"/>
      <c r="P168" s="20"/>
      <c r="Q168" s="20"/>
      <c r="R168" s="18"/>
      <c r="S168" s="52"/>
      <c r="T168" s="18"/>
      <c r="U168" s="52"/>
      <c r="V168" s="22"/>
      <c r="X168" s="164"/>
      <c r="AA168" s="20"/>
      <c r="AM168" s="20"/>
    </row>
    <row r="169" spans="4:39" x14ac:dyDescent="0.2">
      <c r="D169" s="34"/>
      <c r="I169" s="20"/>
      <c r="J169" s="20"/>
      <c r="K169" s="18"/>
      <c r="L169" s="79"/>
      <c r="N169" s="52"/>
      <c r="O169" s="20"/>
      <c r="P169" s="20"/>
      <c r="Q169" s="20"/>
      <c r="R169" s="18"/>
      <c r="S169" s="52"/>
      <c r="T169" s="18"/>
      <c r="U169" s="52"/>
      <c r="V169" s="22"/>
      <c r="X169" s="164"/>
      <c r="AA169" s="20"/>
      <c r="AM169" s="20"/>
    </row>
    <row r="170" spans="4:39" x14ac:dyDescent="0.2">
      <c r="D170" s="34"/>
      <c r="I170" s="20"/>
      <c r="J170" s="20"/>
      <c r="K170" s="18"/>
      <c r="L170" s="79"/>
      <c r="N170" s="52"/>
      <c r="O170" s="20"/>
      <c r="P170" s="20"/>
      <c r="Q170" s="20"/>
      <c r="R170" s="18"/>
      <c r="S170" s="52"/>
      <c r="T170" s="18"/>
      <c r="U170" s="52"/>
      <c r="V170" s="22"/>
      <c r="X170" s="164"/>
      <c r="AA170" s="20"/>
      <c r="AM170" s="20"/>
    </row>
    <row r="171" spans="4:39" ht="15.75" customHeight="1" x14ac:dyDescent="0.2">
      <c r="D171" s="34"/>
      <c r="I171" s="20"/>
      <c r="J171" s="20"/>
      <c r="K171" s="18"/>
      <c r="L171" s="79"/>
      <c r="N171" s="52"/>
      <c r="O171" s="20"/>
      <c r="P171" s="20"/>
      <c r="Q171" s="20"/>
      <c r="R171" s="18"/>
      <c r="S171" s="52"/>
      <c r="T171" s="18"/>
      <c r="U171" s="52"/>
      <c r="V171" s="22"/>
      <c r="X171" s="164"/>
      <c r="AA171" s="20"/>
      <c r="AM171" s="20"/>
    </row>
    <row r="172" spans="4:39" ht="11.25" customHeight="1" x14ac:dyDescent="0.2">
      <c r="I172" s="20"/>
      <c r="J172" s="20"/>
      <c r="K172" s="18"/>
      <c r="L172" s="79"/>
      <c r="N172" s="52"/>
      <c r="O172" s="20"/>
      <c r="P172" s="20"/>
      <c r="Q172" s="20"/>
      <c r="R172" s="18"/>
      <c r="S172" s="52"/>
      <c r="T172" s="18"/>
      <c r="U172" s="52"/>
      <c r="V172" s="22"/>
      <c r="X172" s="164"/>
      <c r="AA172" s="20"/>
      <c r="AM172" s="20"/>
    </row>
    <row r="173" spans="4:39" ht="11.25" customHeight="1" x14ac:dyDescent="0.2">
      <c r="I173" s="20"/>
      <c r="J173" s="20"/>
      <c r="K173" s="18"/>
      <c r="L173" s="79"/>
      <c r="N173" s="52"/>
      <c r="O173" s="20"/>
      <c r="P173" s="20"/>
      <c r="Q173" s="20"/>
      <c r="R173" s="18"/>
      <c r="S173" s="52"/>
      <c r="T173" s="18"/>
      <c r="U173" s="52"/>
      <c r="V173" s="22"/>
      <c r="X173" s="164"/>
      <c r="AA173" s="20"/>
      <c r="AM173" s="20"/>
    </row>
    <row r="174" spans="4:39" ht="11.25" customHeight="1" x14ac:dyDescent="0.2">
      <c r="D174" s="34"/>
      <c r="H174" s="81"/>
      <c r="I174" s="20"/>
      <c r="J174" s="20"/>
      <c r="K174" s="18"/>
      <c r="N174" s="22"/>
      <c r="O174" s="20"/>
      <c r="P174" s="20"/>
      <c r="Q174" s="20"/>
      <c r="R174" s="18"/>
      <c r="S174" s="22"/>
      <c r="T174" s="18"/>
      <c r="U174" s="22"/>
      <c r="V174" s="22"/>
      <c r="AA174" s="20"/>
      <c r="AM174" s="20"/>
    </row>
    <row r="175" spans="4:39" x14ac:dyDescent="0.2">
      <c r="H175" s="81"/>
      <c r="I175" s="20"/>
      <c r="J175" s="20"/>
      <c r="K175" s="18"/>
      <c r="N175" s="22"/>
      <c r="O175" s="20"/>
      <c r="P175" s="20"/>
      <c r="Q175" s="20"/>
      <c r="R175" s="18"/>
      <c r="S175" s="22"/>
      <c r="T175" s="18"/>
      <c r="U175" s="22"/>
      <c r="V175" s="22"/>
      <c r="AA175" s="20"/>
      <c r="AM175" s="20"/>
    </row>
    <row r="176" spans="4:39" x14ac:dyDescent="0.2">
      <c r="H176" s="81"/>
      <c r="I176" s="20"/>
      <c r="J176" s="20"/>
      <c r="K176" s="18"/>
      <c r="N176" s="22"/>
      <c r="O176" s="20"/>
      <c r="P176" s="20"/>
      <c r="Q176" s="20"/>
      <c r="R176" s="18"/>
      <c r="S176" s="22"/>
      <c r="T176" s="18"/>
      <c r="U176" s="22"/>
      <c r="V176" s="22"/>
      <c r="AA176" s="20"/>
      <c r="AM176" s="20"/>
    </row>
    <row r="177" spans="8:39" x14ac:dyDescent="0.2">
      <c r="H177" s="81"/>
      <c r="I177" s="20"/>
      <c r="J177" s="20"/>
      <c r="K177" s="18"/>
      <c r="N177" s="22"/>
      <c r="O177" s="20"/>
      <c r="P177" s="20"/>
      <c r="Q177" s="20"/>
      <c r="R177" s="18"/>
      <c r="S177" s="22"/>
      <c r="T177" s="18"/>
      <c r="U177" s="22"/>
      <c r="V177" s="22"/>
      <c r="AA177" s="20"/>
      <c r="AM177" s="20"/>
    </row>
    <row r="178" spans="8:39" x14ac:dyDescent="0.2">
      <c r="H178" s="81"/>
      <c r="I178" s="20"/>
      <c r="J178" s="20"/>
      <c r="K178" s="18"/>
      <c r="N178" s="22"/>
      <c r="O178" s="20"/>
      <c r="P178" s="20"/>
      <c r="Q178" s="20"/>
      <c r="R178" s="18"/>
      <c r="S178" s="22"/>
      <c r="T178" s="18"/>
      <c r="U178" s="22"/>
      <c r="V178" s="22"/>
      <c r="AA178" s="20"/>
      <c r="AM178" s="20"/>
    </row>
    <row r="179" spans="8:39" x14ac:dyDescent="0.2">
      <c r="H179" s="81"/>
      <c r="I179" s="20"/>
      <c r="J179" s="20"/>
      <c r="K179" s="18"/>
      <c r="N179" s="22"/>
      <c r="O179" s="20"/>
      <c r="P179" s="20"/>
      <c r="Q179" s="20"/>
      <c r="R179" s="18"/>
      <c r="S179" s="22"/>
      <c r="T179" s="18"/>
      <c r="U179" s="22"/>
      <c r="V179" s="22"/>
      <c r="AA179" s="20"/>
      <c r="AM179" s="20"/>
    </row>
    <row r="180" spans="8:39" x14ac:dyDescent="0.2">
      <c r="H180" s="81"/>
      <c r="I180" s="20"/>
      <c r="J180" s="20"/>
      <c r="K180" s="18"/>
      <c r="N180" s="22"/>
      <c r="O180" s="20"/>
      <c r="P180" s="20"/>
      <c r="Q180" s="20"/>
      <c r="R180" s="18"/>
      <c r="S180" s="22"/>
      <c r="T180" s="18"/>
      <c r="U180" s="22"/>
      <c r="V180" s="22"/>
      <c r="AA180" s="20"/>
      <c r="AM180" s="20"/>
    </row>
    <row r="181" spans="8:39" x14ac:dyDescent="0.2">
      <c r="H181" s="81"/>
      <c r="I181" s="20"/>
      <c r="J181" s="20"/>
      <c r="K181" s="18"/>
      <c r="N181" s="22"/>
      <c r="O181" s="20"/>
      <c r="P181" s="20"/>
      <c r="Q181" s="20"/>
      <c r="R181" s="18"/>
      <c r="S181" s="22"/>
      <c r="T181" s="18"/>
      <c r="U181" s="22"/>
      <c r="V181" s="22"/>
      <c r="AA181" s="20"/>
      <c r="AM181" s="20"/>
    </row>
    <row r="182" spans="8:39" x14ac:dyDescent="0.2">
      <c r="H182" s="81"/>
      <c r="I182" s="20"/>
      <c r="J182" s="20"/>
      <c r="K182" s="18"/>
      <c r="N182" s="22"/>
      <c r="O182" s="20"/>
      <c r="P182" s="20"/>
      <c r="Q182" s="20"/>
      <c r="R182" s="18"/>
      <c r="S182" s="22"/>
      <c r="T182" s="18"/>
      <c r="U182" s="22"/>
      <c r="V182" s="22"/>
      <c r="AA182" s="20"/>
      <c r="AM182" s="20"/>
    </row>
    <row r="183" spans="8:39" x14ac:dyDescent="0.2">
      <c r="H183" s="81"/>
      <c r="I183" s="20"/>
      <c r="J183" s="20"/>
      <c r="K183" s="18"/>
      <c r="N183" s="22"/>
      <c r="O183" s="20"/>
      <c r="P183" s="20"/>
      <c r="Q183" s="20"/>
      <c r="R183" s="18"/>
      <c r="S183" s="22"/>
      <c r="T183" s="18"/>
      <c r="U183" s="22"/>
      <c r="V183" s="22"/>
      <c r="AA183" s="20"/>
      <c r="AM183" s="20"/>
    </row>
    <row r="184" spans="8:39" x14ac:dyDescent="0.2">
      <c r="H184" s="81"/>
      <c r="I184" s="20"/>
      <c r="J184" s="20"/>
      <c r="K184" s="18"/>
      <c r="N184" s="22"/>
      <c r="O184" s="20"/>
      <c r="P184" s="20"/>
      <c r="Q184" s="20"/>
      <c r="R184" s="18"/>
      <c r="S184" s="22"/>
      <c r="T184" s="18"/>
      <c r="U184" s="22"/>
      <c r="V184" s="22"/>
      <c r="AA184" s="20"/>
      <c r="AM184" s="20"/>
    </row>
    <row r="185" spans="8:39" x14ac:dyDescent="0.2">
      <c r="H185" s="81"/>
      <c r="I185" s="20"/>
      <c r="J185" s="20"/>
      <c r="K185" s="18"/>
      <c r="N185" s="22"/>
      <c r="O185" s="20"/>
      <c r="P185" s="20"/>
      <c r="Q185" s="20"/>
      <c r="R185" s="18"/>
      <c r="S185" s="22"/>
      <c r="T185" s="18"/>
      <c r="U185" s="22"/>
      <c r="V185" s="22"/>
      <c r="AA185" s="20"/>
      <c r="AM185" s="20"/>
    </row>
    <row r="186" spans="8:39" x14ac:dyDescent="0.2">
      <c r="H186" s="81"/>
      <c r="I186" s="20"/>
      <c r="J186" s="20"/>
      <c r="K186" s="18"/>
      <c r="N186" s="22"/>
      <c r="O186" s="20"/>
      <c r="P186" s="20"/>
      <c r="Q186" s="20"/>
      <c r="R186" s="18"/>
      <c r="S186" s="22"/>
      <c r="T186" s="18"/>
      <c r="U186" s="22"/>
      <c r="V186" s="22"/>
      <c r="AA186" s="20"/>
      <c r="AM186" s="20"/>
    </row>
    <row r="187" spans="8:39" x14ac:dyDescent="0.2">
      <c r="H187" s="81"/>
      <c r="I187" s="20"/>
      <c r="J187" s="20"/>
      <c r="K187" s="18"/>
      <c r="N187" s="22"/>
      <c r="O187" s="20"/>
      <c r="P187" s="20"/>
      <c r="Q187" s="20"/>
      <c r="R187" s="18"/>
      <c r="S187" s="22"/>
      <c r="T187" s="18"/>
      <c r="U187" s="22"/>
      <c r="V187" s="22"/>
      <c r="AA187" s="20"/>
      <c r="AM187" s="20"/>
    </row>
  </sheetData>
  <sortState xmlns:xlrd2="http://schemas.microsoft.com/office/spreadsheetml/2017/richdata2" ref="B14:AN154">
    <sortCondition ref="D14:D154"/>
  </sortState>
  <mergeCells count="47">
    <mergeCell ref="V6:AN6"/>
    <mergeCell ref="V7:AD8"/>
    <mergeCell ref="AE7:AN8"/>
    <mergeCell ref="X9:X12"/>
    <mergeCell ref="M6:U8"/>
    <mergeCell ref="M9:M12"/>
    <mergeCell ref="N9:N12"/>
    <mergeCell ref="P11:P12"/>
    <mergeCell ref="R9:R12"/>
    <mergeCell ref="S9:S12"/>
    <mergeCell ref="T9:T12"/>
    <mergeCell ref="U9:U12"/>
    <mergeCell ref="V9:V12"/>
    <mergeCell ref="Q9:Q12"/>
    <mergeCell ref="O9:P10"/>
    <mergeCell ref="O11:O12"/>
    <mergeCell ref="W9:W12"/>
    <mergeCell ref="AA9:AA12"/>
    <mergeCell ref="AB9:AB12"/>
    <mergeCell ref="Y9:Z10"/>
    <mergeCell ref="Y11:Y12"/>
    <mergeCell ref="Z11:Z12"/>
    <mergeCell ref="AC9:AC12"/>
    <mergeCell ref="AH9:AJ10"/>
    <mergeCell ref="AK9:AN10"/>
    <mergeCell ref="AH11:AH12"/>
    <mergeCell ref="AI11:AI12"/>
    <mergeCell ref="AJ11:AJ12"/>
    <mergeCell ref="AK11:AK12"/>
    <mergeCell ref="AL11:AL12"/>
    <mergeCell ref="AM11:AM12"/>
    <mergeCell ref="AN11:AN12"/>
    <mergeCell ref="AD9:AD12"/>
    <mergeCell ref="AE9:AG10"/>
    <mergeCell ref="AE11:AE12"/>
    <mergeCell ref="AF11:AF12"/>
    <mergeCell ref="AG11:AG12"/>
    <mergeCell ref="E6:E12"/>
    <mergeCell ref="F9:F12"/>
    <mergeCell ref="G9:G12"/>
    <mergeCell ref="H9:H12"/>
    <mergeCell ref="I9:J10"/>
    <mergeCell ref="I11:I12"/>
    <mergeCell ref="J11:J12"/>
    <mergeCell ref="F6:L8"/>
    <mergeCell ref="K9:K12"/>
    <mergeCell ref="L9:L12"/>
  </mergeCells>
  <pageMargins left="0.7" right="0.7" top="0.75" bottom="0.75" header="0.3" footer="0.3"/>
  <pageSetup paperSize="3" scale="3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431D-7DF6-49A1-9834-8F0670D2EC40}">
  <dimension ref="A1:O138"/>
  <sheetViews>
    <sheetView workbookViewId="0">
      <selection sqref="A1:XFD1048576"/>
    </sheetView>
  </sheetViews>
  <sheetFormatPr defaultRowHeight="15" x14ac:dyDescent="0.25"/>
  <cols>
    <col min="1" max="1" width="9.5703125" style="84" bestFit="1" customWidth="1"/>
    <col min="2" max="2" width="10" style="84" bestFit="1" customWidth="1"/>
    <col min="3" max="3" width="9.140625" style="84"/>
    <col min="4" max="5" width="12.5703125" style="84" bestFit="1" customWidth="1"/>
    <col min="6" max="6" width="19" style="84" bestFit="1" customWidth="1"/>
    <col min="7" max="8" width="9.5703125" style="84" bestFit="1" customWidth="1"/>
    <col min="9" max="9" width="15.28515625" style="84" bestFit="1" customWidth="1"/>
    <col min="10" max="11" width="9.5703125" style="84" bestFit="1" customWidth="1"/>
    <col min="12" max="12" width="16.28515625" style="84" bestFit="1" customWidth="1"/>
    <col min="13" max="13" width="10" style="84" bestFit="1" customWidth="1"/>
    <col min="14" max="14" width="11.5703125" style="84" bestFit="1" customWidth="1"/>
    <col min="15" max="15" width="17.42578125" style="84" bestFit="1" customWidth="1"/>
    <col min="16" max="16384" width="9.140625" style="84"/>
  </cols>
  <sheetData>
    <row r="1" spans="1:15" x14ac:dyDescent="0.25">
      <c r="C1" s="84" t="s">
        <v>143</v>
      </c>
      <c r="E1" s="84" t="s">
        <v>144</v>
      </c>
      <c r="H1" s="84" t="s">
        <v>145</v>
      </c>
      <c r="K1" s="84" t="s">
        <v>146</v>
      </c>
      <c r="N1" s="84" t="s">
        <v>147</v>
      </c>
    </row>
    <row r="2" spans="1:15" x14ac:dyDescent="0.25">
      <c r="C2" s="84" t="s">
        <v>148</v>
      </c>
      <c r="D2" s="84" t="s">
        <v>149</v>
      </c>
      <c r="E2" s="84" t="s">
        <v>11</v>
      </c>
      <c r="F2" s="84" t="s">
        <v>27</v>
      </c>
      <c r="G2" s="84" t="s">
        <v>149</v>
      </c>
      <c r="H2" s="84" t="s">
        <v>11</v>
      </c>
      <c r="I2" s="84" t="s">
        <v>27</v>
      </c>
      <c r="J2" s="84" t="s">
        <v>149</v>
      </c>
      <c r="K2" s="84" t="s">
        <v>11</v>
      </c>
      <c r="L2" s="84" t="s">
        <v>27</v>
      </c>
      <c r="M2" s="84" t="s">
        <v>149</v>
      </c>
      <c r="N2" s="84" t="s">
        <v>11</v>
      </c>
      <c r="O2" s="84" t="s">
        <v>27</v>
      </c>
    </row>
    <row r="3" spans="1:15" x14ac:dyDescent="0.25">
      <c r="B3" s="84">
        <v>0.5</v>
      </c>
      <c r="C3" s="84" t="s">
        <v>29</v>
      </c>
      <c r="D3" s="84">
        <v>12520</v>
      </c>
      <c r="E3" s="84">
        <v>12520</v>
      </c>
      <c r="F3" s="84">
        <v>3201070362</v>
      </c>
      <c r="G3" s="84">
        <v>25</v>
      </c>
      <c r="H3" s="84">
        <v>50</v>
      </c>
      <c r="I3" s="84">
        <v>7294746</v>
      </c>
      <c r="J3" s="84">
        <v>19</v>
      </c>
      <c r="K3" s="84">
        <v>70</v>
      </c>
      <c r="L3" s="84">
        <v>12150072</v>
      </c>
      <c r="M3" s="84">
        <v>185</v>
      </c>
      <c r="N3" s="84">
        <v>5856</v>
      </c>
      <c r="O3" s="84">
        <v>791012435</v>
      </c>
    </row>
    <row r="4" spans="1:15" x14ac:dyDescent="0.25">
      <c r="B4" s="84">
        <v>0.6</v>
      </c>
    </row>
    <row r="5" spans="1:15" x14ac:dyDescent="0.25">
      <c r="B5" s="84">
        <v>0.7</v>
      </c>
    </row>
    <row r="6" spans="1:15" x14ac:dyDescent="0.25">
      <c r="A6" s="84">
        <v>1</v>
      </c>
      <c r="B6" s="84">
        <v>1</v>
      </c>
      <c r="C6" s="84" t="s">
        <v>30</v>
      </c>
      <c r="D6" s="84">
        <v>36</v>
      </c>
      <c r="E6" s="84">
        <v>36</v>
      </c>
      <c r="F6" s="84">
        <v>8786320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</row>
    <row r="7" spans="1:15" x14ac:dyDescent="0.25">
      <c r="B7" s="84">
        <v>2</v>
      </c>
      <c r="C7" s="84" t="s">
        <v>31</v>
      </c>
      <c r="D7" s="84">
        <v>22</v>
      </c>
      <c r="E7" s="84">
        <v>22</v>
      </c>
      <c r="F7" s="84">
        <v>5876320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</row>
    <row r="8" spans="1:15" x14ac:dyDescent="0.25">
      <c r="B8" s="84">
        <v>3</v>
      </c>
      <c r="C8" s="84" t="s">
        <v>150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</row>
    <row r="9" spans="1:15" x14ac:dyDescent="0.25">
      <c r="B9" s="84">
        <v>4</v>
      </c>
      <c r="C9" s="84" t="s">
        <v>33</v>
      </c>
      <c r="D9" s="84">
        <v>5</v>
      </c>
      <c r="E9" s="84">
        <v>5</v>
      </c>
      <c r="F9" s="84">
        <v>1245000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</row>
    <row r="10" spans="1:15" x14ac:dyDescent="0.25">
      <c r="B10" s="84">
        <v>5</v>
      </c>
      <c r="C10" s="84" t="s">
        <v>34</v>
      </c>
      <c r="D10" s="84">
        <v>9</v>
      </c>
      <c r="E10" s="84">
        <v>9</v>
      </c>
      <c r="F10" s="84">
        <v>1665000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</row>
    <row r="11" spans="1:15" x14ac:dyDescent="0.25">
      <c r="B11" s="84">
        <v>6</v>
      </c>
      <c r="C11" s="84" t="s">
        <v>151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</row>
    <row r="12" spans="1:15" x14ac:dyDescent="0.25">
      <c r="B12" s="84">
        <v>7</v>
      </c>
      <c r="C12" s="84" t="s">
        <v>152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</row>
    <row r="13" spans="1:15" x14ac:dyDescent="0.25">
      <c r="B13" s="84">
        <v>8</v>
      </c>
      <c r="C13" s="84" t="s">
        <v>153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</row>
    <row r="14" spans="1:15" x14ac:dyDescent="0.25">
      <c r="B14" s="84">
        <v>9</v>
      </c>
      <c r="C14" s="84" t="s">
        <v>154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</row>
    <row r="15" spans="1:15" x14ac:dyDescent="0.25">
      <c r="B15" s="84">
        <v>10</v>
      </c>
    </row>
    <row r="16" spans="1:15" x14ac:dyDescent="0.25">
      <c r="A16" s="84">
        <v>2</v>
      </c>
      <c r="B16" s="84">
        <v>11</v>
      </c>
      <c r="C16" s="84" t="s">
        <v>39</v>
      </c>
      <c r="D16" s="84">
        <v>1405</v>
      </c>
      <c r="E16" s="84">
        <v>1405</v>
      </c>
      <c r="F16" s="84">
        <v>268392737</v>
      </c>
      <c r="G16" s="84">
        <v>1</v>
      </c>
      <c r="H16" s="84">
        <v>2</v>
      </c>
      <c r="I16" s="84">
        <v>525000</v>
      </c>
      <c r="J16" s="84">
        <v>1</v>
      </c>
      <c r="K16" s="84">
        <v>4</v>
      </c>
      <c r="L16" s="84">
        <v>2683806</v>
      </c>
      <c r="M16" s="84">
        <v>12</v>
      </c>
      <c r="N16" s="84">
        <v>334</v>
      </c>
      <c r="O16" s="84">
        <v>33488414</v>
      </c>
    </row>
    <row r="17" spans="1:15" x14ac:dyDescent="0.25">
      <c r="B17" s="84">
        <v>12</v>
      </c>
      <c r="C17" s="84" t="s">
        <v>40</v>
      </c>
      <c r="D17" s="84">
        <v>12</v>
      </c>
      <c r="E17" s="84">
        <v>12</v>
      </c>
      <c r="F17" s="84">
        <v>5405040</v>
      </c>
      <c r="G17" s="84">
        <v>1</v>
      </c>
      <c r="H17" s="84">
        <v>2</v>
      </c>
      <c r="I17" s="84">
        <v>525000</v>
      </c>
      <c r="J17" s="84">
        <v>1</v>
      </c>
      <c r="K17" s="84">
        <v>4</v>
      </c>
      <c r="L17" s="84">
        <v>2683806</v>
      </c>
      <c r="M17" s="84">
        <v>1</v>
      </c>
      <c r="N17" s="84">
        <v>6</v>
      </c>
      <c r="O17" s="84">
        <v>2103285</v>
      </c>
    </row>
    <row r="18" spans="1:15" x14ac:dyDescent="0.25">
      <c r="B18" s="84">
        <v>13</v>
      </c>
      <c r="C18" s="84" t="s">
        <v>41</v>
      </c>
      <c r="D18" s="84">
        <v>1393</v>
      </c>
      <c r="E18" s="84">
        <v>1393</v>
      </c>
      <c r="F18" s="84">
        <v>262987697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11</v>
      </c>
      <c r="N18" s="84">
        <v>328</v>
      </c>
      <c r="O18" s="84">
        <v>31385129</v>
      </c>
    </row>
    <row r="19" spans="1:15" x14ac:dyDescent="0.25">
      <c r="B19" s="84">
        <v>14</v>
      </c>
    </row>
    <row r="20" spans="1:15" x14ac:dyDescent="0.25">
      <c r="A20" s="84">
        <v>3</v>
      </c>
      <c r="B20" s="84">
        <v>15</v>
      </c>
      <c r="C20" s="84" t="s">
        <v>155</v>
      </c>
      <c r="D20" s="84">
        <v>191</v>
      </c>
      <c r="E20" s="84">
        <v>191</v>
      </c>
      <c r="F20" s="84">
        <v>26227600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14</v>
      </c>
      <c r="N20" s="84">
        <v>1366</v>
      </c>
      <c r="O20" s="84">
        <v>288537390</v>
      </c>
    </row>
    <row r="21" spans="1:15" x14ac:dyDescent="0.25">
      <c r="B21" s="84">
        <v>16</v>
      </c>
    </row>
    <row r="22" spans="1:15" x14ac:dyDescent="0.25">
      <c r="A22" s="84">
        <v>4</v>
      </c>
      <c r="B22" s="84">
        <v>17</v>
      </c>
      <c r="C22" s="84" t="s">
        <v>43</v>
      </c>
      <c r="D22" s="84">
        <v>886</v>
      </c>
      <c r="E22" s="84">
        <v>886</v>
      </c>
      <c r="F22" s="84">
        <v>212022259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9</v>
      </c>
      <c r="N22" s="84">
        <v>100</v>
      </c>
      <c r="O22" s="84">
        <v>20750000</v>
      </c>
    </row>
    <row r="23" spans="1:15" x14ac:dyDescent="0.25">
      <c r="B23" s="84">
        <v>18</v>
      </c>
    </row>
    <row r="24" spans="1:15" x14ac:dyDescent="0.25">
      <c r="A24" s="84">
        <v>5</v>
      </c>
      <c r="B24" s="84">
        <v>19</v>
      </c>
      <c r="C24" s="84" t="s">
        <v>44</v>
      </c>
      <c r="D24" s="84">
        <v>237</v>
      </c>
      <c r="E24" s="84">
        <v>237</v>
      </c>
      <c r="F24" s="84">
        <v>56284959</v>
      </c>
      <c r="G24" s="84">
        <v>0</v>
      </c>
      <c r="H24" s="84">
        <v>0</v>
      </c>
      <c r="I24" s="84">
        <v>0</v>
      </c>
      <c r="J24" s="84">
        <v>1</v>
      </c>
      <c r="K24" s="84">
        <v>3</v>
      </c>
      <c r="L24" s="84">
        <v>750000</v>
      </c>
      <c r="M24" s="84">
        <v>0</v>
      </c>
      <c r="N24" s="84">
        <v>0</v>
      </c>
      <c r="O24" s="84">
        <v>0</v>
      </c>
    </row>
    <row r="25" spans="1:15" x14ac:dyDescent="0.25">
      <c r="B25" s="84">
        <v>20</v>
      </c>
    </row>
    <row r="26" spans="1:15" x14ac:dyDescent="0.25">
      <c r="A26" s="84">
        <v>6</v>
      </c>
      <c r="B26" s="84">
        <v>21</v>
      </c>
      <c r="C26" s="84" t="s">
        <v>45</v>
      </c>
      <c r="D26" s="84">
        <v>95</v>
      </c>
      <c r="E26" s="84">
        <v>95</v>
      </c>
      <c r="F26" s="84">
        <v>19311113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</row>
    <row r="27" spans="1:15" x14ac:dyDescent="0.25">
      <c r="B27" s="84">
        <v>22</v>
      </c>
      <c r="C27" s="84" t="s">
        <v>46</v>
      </c>
      <c r="D27" s="84">
        <v>58</v>
      </c>
      <c r="E27" s="84">
        <v>58</v>
      </c>
      <c r="F27" s="84">
        <v>14339470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</row>
    <row r="28" spans="1:15" x14ac:dyDescent="0.25">
      <c r="B28" s="84">
        <v>23</v>
      </c>
      <c r="C28" s="84" t="s">
        <v>156</v>
      </c>
      <c r="D28" s="84">
        <v>30</v>
      </c>
      <c r="E28" s="84">
        <v>30</v>
      </c>
      <c r="F28" s="84">
        <v>4037643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</row>
    <row r="29" spans="1:15" x14ac:dyDescent="0.25">
      <c r="B29" s="84">
        <v>24</v>
      </c>
      <c r="C29" s="84" t="s">
        <v>157</v>
      </c>
      <c r="D29" s="84">
        <v>1</v>
      </c>
      <c r="E29" s="84">
        <v>1</v>
      </c>
      <c r="F29" s="84">
        <v>124000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</row>
    <row r="30" spans="1:15" x14ac:dyDescent="0.25">
      <c r="B30" s="84">
        <v>25</v>
      </c>
      <c r="C30" s="84" t="s">
        <v>158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</row>
    <row r="31" spans="1:15" x14ac:dyDescent="0.25">
      <c r="B31" s="84">
        <v>26</v>
      </c>
      <c r="C31" s="84" t="s">
        <v>159</v>
      </c>
      <c r="D31" s="84">
        <v>2</v>
      </c>
      <c r="E31" s="84">
        <v>2</v>
      </c>
      <c r="F31" s="84">
        <v>200000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</row>
    <row r="32" spans="1:15" x14ac:dyDescent="0.25">
      <c r="B32" s="84">
        <v>27</v>
      </c>
      <c r="C32" s="84" t="s">
        <v>160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</row>
    <row r="33" spans="1:15" x14ac:dyDescent="0.25">
      <c r="B33" s="84">
        <v>28</v>
      </c>
      <c r="C33" s="84" t="s">
        <v>161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</row>
    <row r="34" spans="1:15" x14ac:dyDescent="0.25">
      <c r="B34" s="84">
        <v>29</v>
      </c>
      <c r="C34" s="84" t="s">
        <v>162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</row>
    <row r="35" spans="1:15" x14ac:dyDescent="0.25">
      <c r="B35" s="84">
        <v>30</v>
      </c>
      <c r="C35" s="84" t="s">
        <v>163</v>
      </c>
      <c r="D35" s="84">
        <v>2</v>
      </c>
      <c r="E35" s="84">
        <v>2</v>
      </c>
      <c r="F35" s="84">
        <v>250000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</row>
    <row r="36" spans="1:15" x14ac:dyDescent="0.25">
      <c r="B36" s="84">
        <v>31</v>
      </c>
      <c r="C36" s="84" t="s">
        <v>164</v>
      </c>
      <c r="D36" s="84">
        <v>2</v>
      </c>
      <c r="E36" s="84">
        <v>2</v>
      </c>
      <c r="F36" s="84">
        <v>360000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</row>
    <row r="37" spans="1:15" x14ac:dyDescent="0.25">
      <c r="B37" s="84">
        <v>32</v>
      </c>
    </row>
    <row r="38" spans="1:15" x14ac:dyDescent="0.25">
      <c r="A38" s="84">
        <v>7</v>
      </c>
      <c r="B38" s="84">
        <v>33</v>
      </c>
      <c r="C38" s="84" t="s">
        <v>56</v>
      </c>
      <c r="D38" s="84">
        <v>481</v>
      </c>
      <c r="E38" s="84">
        <v>481</v>
      </c>
      <c r="F38" s="84">
        <v>119049692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</row>
    <row r="39" spans="1:15" x14ac:dyDescent="0.25">
      <c r="B39" s="84">
        <v>34</v>
      </c>
    </row>
    <row r="40" spans="1:15" x14ac:dyDescent="0.25">
      <c r="A40" s="84">
        <v>8</v>
      </c>
      <c r="B40" s="84">
        <v>35</v>
      </c>
      <c r="C40" s="84" t="s">
        <v>57</v>
      </c>
      <c r="D40" s="84">
        <v>349</v>
      </c>
      <c r="E40" s="84">
        <v>349</v>
      </c>
      <c r="F40" s="84">
        <v>75423451</v>
      </c>
      <c r="G40" s="84">
        <v>0</v>
      </c>
      <c r="H40" s="84">
        <v>0</v>
      </c>
      <c r="I40" s="84">
        <v>0</v>
      </c>
      <c r="J40" s="84">
        <v>5</v>
      </c>
      <c r="K40" s="84">
        <v>17</v>
      </c>
      <c r="L40" s="84">
        <v>2040000</v>
      </c>
      <c r="M40" s="84">
        <v>0</v>
      </c>
      <c r="N40" s="84">
        <v>0</v>
      </c>
      <c r="O40" s="84">
        <v>0</v>
      </c>
    </row>
    <row r="41" spans="1:15" x14ac:dyDescent="0.25">
      <c r="B41" s="84">
        <v>36</v>
      </c>
      <c r="C41" s="84" t="s">
        <v>58</v>
      </c>
      <c r="D41" s="84">
        <v>315</v>
      </c>
      <c r="E41" s="84">
        <v>315</v>
      </c>
      <c r="F41" s="84">
        <v>71510688</v>
      </c>
      <c r="G41" s="84">
        <v>0</v>
      </c>
      <c r="H41" s="84">
        <v>0</v>
      </c>
      <c r="I41" s="84">
        <v>0</v>
      </c>
      <c r="J41" s="84">
        <v>5</v>
      </c>
      <c r="K41" s="84">
        <v>17</v>
      </c>
      <c r="L41" s="84">
        <v>2040000</v>
      </c>
      <c r="M41" s="84">
        <v>0</v>
      </c>
      <c r="N41" s="84">
        <v>0</v>
      </c>
      <c r="O41" s="84">
        <v>0</v>
      </c>
    </row>
    <row r="42" spans="1:15" x14ac:dyDescent="0.25">
      <c r="B42" s="84">
        <v>37</v>
      </c>
      <c r="C42" s="84" t="s">
        <v>165</v>
      </c>
      <c r="D42" s="84">
        <v>32</v>
      </c>
      <c r="E42" s="84">
        <v>32</v>
      </c>
      <c r="F42" s="84">
        <v>3456311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</row>
    <row r="43" spans="1:15" x14ac:dyDescent="0.25">
      <c r="B43" s="84">
        <v>38</v>
      </c>
      <c r="C43" s="84" t="s">
        <v>166</v>
      </c>
      <c r="D43" s="84">
        <v>2</v>
      </c>
      <c r="E43" s="84">
        <v>2</v>
      </c>
      <c r="F43" s="84">
        <v>456452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</row>
    <row r="44" spans="1:15" x14ac:dyDescent="0.25">
      <c r="B44" s="84">
        <v>39</v>
      </c>
    </row>
    <row r="45" spans="1:15" x14ac:dyDescent="0.25">
      <c r="A45" s="84">
        <v>9</v>
      </c>
      <c r="B45" s="84">
        <v>40</v>
      </c>
      <c r="C45" s="84" t="s">
        <v>61</v>
      </c>
      <c r="D45" s="84">
        <v>931</v>
      </c>
      <c r="E45" s="84">
        <v>931</v>
      </c>
      <c r="F45" s="84">
        <v>333777223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</row>
    <row r="46" spans="1:15" x14ac:dyDescent="0.25">
      <c r="B46" s="84">
        <v>41</v>
      </c>
      <c r="C46" s="84" t="s">
        <v>62</v>
      </c>
      <c r="D46" s="84">
        <v>763</v>
      </c>
      <c r="E46" s="84">
        <v>763</v>
      </c>
      <c r="F46" s="84">
        <v>297957223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</row>
    <row r="47" spans="1:15" x14ac:dyDescent="0.25">
      <c r="B47" s="84">
        <v>42</v>
      </c>
      <c r="C47" s="84" t="s">
        <v>167</v>
      </c>
      <c r="D47" s="84">
        <v>56</v>
      </c>
      <c r="E47" s="84">
        <v>56</v>
      </c>
      <c r="F47" s="84">
        <v>11200000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</row>
    <row r="48" spans="1:15" x14ac:dyDescent="0.25">
      <c r="B48" s="84">
        <v>43</v>
      </c>
      <c r="C48" s="84" t="s">
        <v>168</v>
      </c>
      <c r="D48" s="84">
        <v>112</v>
      </c>
      <c r="E48" s="84">
        <v>112</v>
      </c>
      <c r="F48" s="84">
        <v>24620000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</row>
    <row r="49" spans="1:15" x14ac:dyDescent="0.25">
      <c r="B49" s="84">
        <v>44</v>
      </c>
    </row>
    <row r="50" spans="1:15" x14ac:dyDescent="0.25">
      <c r="A50" s="84">
        <v>10</v>
      </c>
      <c r="B50" s="84">
        <v>45</v>
      </c>
      <c r="C50" s="84" t="s">
        <v>65</v>
      </c>
      <c r="D50" s="84">
        <v>69</v>
      </c>
      <c r="E50" s="84">
        <v>69</v>
      </c>
      <c r="F50" s="84">
        <v>15541026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</row>
    <row r="51" spans="1:15" x14ac:dyDescent="0.25">
      <c r="B51" s="84">
        <v>46</v>
      </c>
      <c r="C51" s="84" t="s">
        <v>66</v>
      </c>
      <c r="D51" s="84">
        <v>20</v>
      </c>
      <c r="E51" s="84">
        <v>20</v>
      </c>
      <c r="F51" s="84">
        <v>3441750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</row>
    <row r="52" spans="1:15" x14ac:dyDescent="0.25">
      <c r="B52" s="84">
        <v>47</v>
      </c>
      <c r="C52" s="84" t="s">
        <v>67</v>
      </c>
      <c r="D52" s="84">
        <v>48</v>
      </c>
      <c r="E52" s="84">
        <v>48</v>
      </c>
      <c r="F52" s="84">
        <v>11874276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</row>
    <row r="53" spans="1:15" x14ac:dyDescent="0.25">
      <c r="B53" s="84">
        <v>48</v>
      </c>
      <c r="C53" s="84" t="s">
        <v>169</v>
      </c>
      <c r="D53" s="84">
        <v>1</v>
      </c>
      <c r="E53" s="84">
        <v>1</v>
      </c>
      <c r="F53" s="84">
        <v>225000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</row>
    <row r="54" spans="1:15" x14ac:dyDescent="0.25">
      <c r="B54" s="84">
        <v>49</v>
      </c>
      <c r="C54" s="84" t="s">
        <v>170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</row>
    <row r="55" spans="1:15" x14ac:dyDescent="0.25">
      <c r="B55" s="84">
        <v>50</v>
      </c>
    </row>
    <row r="56" spans="1:15" x14ac:dyDescent="0.25">
      <c r="A56" s="84">
        <v>11</v>
      </c>
      <c r="B56" s="84">
        <v>51</v>
      </c>
      <c r="C56" s="84" t="s">
        <v>70</v>
      </c>
      <c r="D56" s="84">
        <v>2144</v>
      </c>
      <c r="E56" s="84">
        <v>2144</v>
      </c>
      <c r="F56" s="84">
        <v>581190810</v>
      </c>
      <c r="G56" s="84">
        <v>1</v>
      </c>
      <c r="H56" s="84">
        <v>2</v>
      </c>
      <c r="I56" s="84">
        <v>256873</v>
      </c>
      <c r="J56" s="84">
        <v>2</v>
      </c>
      <c r="K56" s="84">
        <v>8</v>
      </c>
      <c r="L56" s="84">
        <v>1078761</v>
      </c>
      <c r="M56" s="84">
        <v>30</v>
      </c>
      <c r="N56" s="84">
        <v>649</v>
      </c>
      <c r="O56" s="84">
        <v>77640649</v>
      </c>
    </row>
    <row r="57" spans="1:15" x14ac:dyDescent="0.25">
      <c r="B57" s="84">
        <v>52</v>
      </c>
      <c r="C57" s="84" t="s">
        <v>71</v>
      </c>
      <c r="D57" s="84">
        <v>501</v>
      </c>
      <c r="E57" s="84">
        <v>501</v>
      </c>
      <c r="F57" s="84">
        <v>105713040</v>
      </c>
      <c r="G57" s="84">
        <v>1</v>
      </c>
      <c r="H57" s="84">
        <v>2</v>
      </c>
      <c r="I57" s="84">
        <v>256873</v>
      </c>
      <c r="J57" s="84">
        <v>2</v>
      </c>
      <c r="K57" s="84">
        <v>8</v>
      </c>
      <c r="L57" s="84">
        <v>1078761</v>
      </c>
      <c r="M57" s="84">
        <v>23</v>
      </c>
      <c r="N57" s="84">
        <v>512</v>
      </c>
      <c r="O57" s="84">
        <v>59752709</v>
      </c>
    </row>
    <row r="58" spans="1:15" x14ac:dyDescent="0.25">
      <c r="B58" s="84">
        <v>53</v>
      </c>
      <c r="C58" s="84" t="s">
        <v>72</v>
      </c>
      <c r="D58" s="84">
        <v>1643</v>
      </c>
      <c r="E58" s="84">
        <v>1643</v>
      </c>
      <c r="F58" s="84">
        <v>475477770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7</v>
      </c>
      <c r="N58" s="84">
        <v>137</v>
      </c>
      <c r="O58" s="84">
        <v>17887940</v>
      </c>
    </row>
    <row r="59" spans="1:15" x14ac:dyDescent="0.25">
      <c r="B59" s="84">
        <v>54</v>
      </c>
    </row>
    <row r="60" spans="1:15" x14ac:dyDescent="0.25">
      <c r="A60" s="84">
        <v>12</v>
      </c>
      <c r="B60" s="84">
        <v>55</v>
      </c>
      <c r="C60" s="84" t="s">
        <v>73</v>
      </c>
      <c r="D60" s="84">
        <v>151</v>
      </c>
      <c r="E60" s="84">
        <v>151</v>
      </c>
      <c r="F60" s="84">
        <v>83858444</v>
      </c>
      <c r="G60" s="84">
        <v>1</v>
      </c>
      <c r="H60" s="84">
        <v>2</v>
      </c>
      <c r="I60" s="84">
        <v>1400000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</row>
    <row r="61" spans="1:15" x14ac:dyDescent="0.25">
      <c r="B61" s="84">
        <v>56</v>
      </c>
    </row>
    <row r="62" spans="1:15" x14ac:dyDescent="0.25">
      <c r="A62" s="84">
        <v>13</v>
      </c>
      <c r="B62" s="84">
        <v>57</v>
      </c>
      <c r="C62" s="84" t="s">
        <v>74</v>
      </c>
      <c r="D62" s="84">
        <v>552</v>
      </c>
      <c r="E62" s="84">
        <v>552</v>
      </c>
      <c r="F62" s="84">
        <v>169644326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8</v>
      </c>
      <c r="N62" s="84">
        <v>350</v>
      </c>
      <c r="O62" s="84">
        <v>68508400</v>
      </c>
    </row>
    <row r="63" spans="1:15" x14ac:dyDescent="0.25">
      <c r="B63" s="84">
        <v>58</v>
      </c>
      <c r="C63" s="84" t="s">
        <v>75</v>
      </c>
      <c r="D63" s="84">
        <v>15</v>
      </c>
      <c r="E63" s="84">
        <v>15</v>
      </c>
      <c r="F63" s="84">
        <v>6179503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</row>
    <row r="64" spans="1:15" x14ac:dyDescent="0.25">
      <c r="B64" s="84">
        <v>59</v>
      </c>
      <c r="C64" s="84" t="s">
        <v>171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</row>
    <row r="65" spans="1:15" x14ac:dyDescent="0.25">
      <c r="B65" s="84">
        <v>60</v>
      </c>
      <c r="C65" s="84" t="s">
        <v>77</v>
      </c>
      <c r="D65" s="84">
        <v>477</v>
      </c>
      <c r="E65" s="84">
        <v>477</v>
      </c>
      <c r="F65" s="84">
        <v>142872323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6</v>
      </c>
      <c r="N65" s="84">
        <v>298</v>
      </c>
      <c r="O65" s="84">
        <v>55820400</v>
      </c>
    </row>
    <row r="66" spans="1:15" x14ac:dyDescent="0.25">
      <c r="B66" s="84">
        <v>61</v>
      </c>
      <c r="C66" s="84" t="s">
        <v>78</v>
      </c>
      <c r="D66" s="84">
        <v>60</v>
      </c>
      <c r="E66" s="84">
        <v>60</v>
      </c>
      <c r="F66" s="84">
        <v>20592500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2</v>
      </c>
      <c r="N66" s="84">
        <v>52</v>
      </c>
      <c r="O66" s="84">
        <v>12688000</v>
      </c>
    </row>
    <row r="67" spans="1:15" x14ac:dyDescent="0.25">
      <c r="B67" s="84">
        <v>62</v>
      </c>
    </row>
    <row r="68" spans="1:15" x14ac:dyDescent="0.25">
      <c r="A68" s="84">
        <v>14</v>
      </c>
      <c r="B68" s="84">
        <v>63</v>
      </c>
      <c r="C68" s="84" t="s">
        <v>79</v>
      </c>
      <c r="D68" s="84">
        <v>882</v>
      </c>
      <c r="E68" s="84">
        <v>882</v>
      </c>
      <c r="F68" s="84">
        <v>203633882</v>
      </c>
      <c r="G68" s="84">
        <v>0</v>
      </c>
      <c r="H68" s="84">
        <v>0</v>
      </c>
      <c r="I68" s="84">
        <v>0</v>
      </c>
      <c r="J68" s="84">
        <v>0</v>
      </c>
      <c r="K68" s="84">
        <v>0</v>
      </c>
      <c r="L68" s="84">
        <v>0</v>
      </c>
      <c r="M68" s="84">
        <v>7</v>
      </c>
      <c r="N68" s="84">
        <v>853</v>
      </c>
      <c r="O68" s="84">
        <v>28400431</v>
      </c>
    </row>
    <row r="69" spans="1:15" x14ac:dyDescent="0.25">
      <c r="B69" s="84">
        <v>64</v>
      </c>
    </row>
    <row r="70" spans="1:15" x14ac:dyDescent="0.25">
      <c r="A70" s="84">
        <v>15</v>
      </c>
      <c r="B70" s="84">
        <v>65</v>
      </c>
      <c r="C70" s="84" t="s">
        <v>80</v>
      </c>
      <c r="D70" s="84">
        <v>42</v>
      </c>
      <c r="E70" s="84">
        <v>42</v>
      </c>
      <c r="F70" s="84">
        <v>13623077</v>
      </c>
      <c r="G70" s="84">
        <v>3</v>
      </c>
      <c r="H70" s="84">
        <v>6</v>
      </c>
      <c r="I70" s="84">
        <v>750000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</row>
    <row r="71" spans="1:15" x14ac:dyDescent="0.25">
      <c r="B71" s="84">
        <v>66</v>
      </c>
      <c r="C71" s="84" t="s">
        <v>172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</row>
    <row r="72" spans="1:15" x14ac:dyDescent="0.25">
      <c r="B72" s="84">
        <v>67</v>
      </c>
      <c r="C72" s="84" t="s">
        <v>173</v>
      </c>
      <c r="D72" s="84">
        <v>4</v>
      </c>
      <c r="E72" s="84">
        <v>4</v>
      </c>
      <c r="F72" s="84">
        <v>1984158</v>
      </c>
      <c r="G72" s="84">
        <v>3</v>
      </c>
      <c r="H72" s="84">
        <v>6</v>
      </c>
      <c r="I72" s="84">
        <v>750000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</row>
    <row r="73" spans="1:15" x14ac:dyDescent="0.25">
      <c r="B73" s="84">
        <v>68</v>
      </c>
      <c r="C73" s="84" t="s">
        <v>174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</row>
    <row r="74" spans="1:15" x14ac:dyDescent="0.25">
      <c r="B74" s="84">
        <v>69</v>
      </c>
      <c r="C74" s="84" t="s">
        <v>84</v>
      </c>
      <c r="D74" s="84">
        <v>35</v>
      </c>
      <c r="E74" s="84">
        <v>35</v>
      </c>
      <c r="F74" s="84">
        <v>10679519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</row>
    <row r="75" spans="1:15" x14ac:dyDescent="0.25">
      <c r="B75" s="84">
        <v>70</v>
      </c>
      <c r="C75" s="84" t="s">
        <v>175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</row>
    <row r="76" spans="1:15" x14ac:dyDescent="0.25">
      <c r="B76" s="84">
        <v>71</v>
      </c>
      <c r="C76" s="84" t="s">
        <v>176</v>
      </c>
      <c r="D76" s="84">
        <v>3</v>
      </c>
      <c r="E76" s="84">
        <v>3</v>
      </c>
      <c r="F76" s="84">
        <v>959400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</row>
    <row r="77" spans="1:15" x14ac:dyDescent="0.25">
      <c r="B77" s="84">
        <v>72</v>
      </c>
    </row>
    <row r="78" spans="1:15" x14ac:dyDescent="0.25">
      <c r="A78" s="84">
        <v>16</v>
      </c>
      <c r="B78" s="84">
        <v>73</v>
      </c>
      <c r="C78" s="84" t="s">
        <v>87</v>
      </c>
      <c r="D78" s="84">
        <v>793</v>
      </c>
      <c r="E78" s="84">
        <v>793</v>
      </c>
      <c r="F78" s="84">
        <v>177729231</v>
      </c>
      <c r="G78" s="84">
        <v>13</v>
      </c>
      <c r="H78" s="84">
        <v>26</v>
      </c>
      <c r="I78" s="84">
        <v>1892873</v>
      </c>
      <c r="J78" s="84">
        <v>5</v>
      </c>
      <c r="K78" s="84">
        <v>19</v>
      </c>
      <c r="L78" s="84">
        <v>2513461</v>
      </c>
      <c r="M78" s="84">
        <v>52</v>
      </c>
      <c r="N78" s="84">
        <v>1019</v>
      </c>
      <c r="O78" s="84">
        <v>118154951</v>
      </c>
    </row>
    <row r="79" spans="1:15" x14ac:dyDescent="0.25">
      <c r="B79" s="84">
        <v>74</v>
      </c>
      <c r="C79" s="84" t="s">
        <v>88</v>
      </c>
      <c r="D79" s="84">
        <v>37</v>
      </c>
      <c r="E79" s="84">
        <v>37</v>
      </c>
      <c r="F79" s="84">
        <v>3762732</v>
      </c>
      <c r="G79" s="84">
        <v>6</v>
      </c>
      <c r="H79" s="84">
        <v>12</v>
      </c>
      <c r="I79" s="84">
        <v>1020000</v>
      </c>
      <c r="J79" s="84">
        <v>0</v>
      </c>
      <c r="K79" s="84">
        <v>0</v>
      </c>
      <c r="L79" s="84">
        <v>0</v>
      </c>
      <c r="M79" s="84">
        <v>12</v>
      </c>
      <c r="N79" s="84">
        <v>62</v>
      </c>
      <c r="O79" s="84">
        <v>7943750</v>
      </c>
    </row>
    <row r="80" spans="1:15" x14ac:dyDescent="0.25">
      <c r="B80" s="84">
        <v>75</v>
      </c>
      <c r="C80" s="84" t="s">
        <v>89</v>
      </c>
      <c r="D80" s="84">
        <v>670</v>
      </c>
      <c r="E80" s="84">
        <v>670</v>
      </c>
      <c r="F80" s="84">
        <v>158746260</v>
      </c>
      <c r="G80" s="84">
        <v>7</v>
      </c>
      <c r="H80" s="84">
        <v>14</v>
      </c>
      <c r="I80" s="84">
        <v>872873</v>
      </c>
      <c r="J80" s="84">
        <v>5</v>
      </c>
      <c r="K80" s="84">
        <v>19</v>
      </c>
      <c r="L80" s="84">
        <v>2513461</v>
      </c>
      <c r="M80" s="84">
        <v>40</v>
      </c>
      <c r="N80" s="84">
        <v>957</v>
      </c>
      <c r="O80" s="84">
        <v>110211201</v>
      </c>
    </row>
    <row r="81" spans="1:15" x14ac:dyDescent="0.25">
      <c r="B81" s="84">
        <v>76</v>
      </c>
      <c r="C81" s="84" t="s">
        <v>90</v>
      </c>
      <c r="D81" s="84">
        <v>86</v>
      </c>
      <c r="E81" s="84">
        <v>86</v>
      </c>
      <c r="F81" s="84">
        <v>15220239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</row>
    <row r="82" spans="1:15" x14ac:dyDescent="0.25">
      <c r="B82" s="84">
        <v>77</v>
      </c>
    </row>
    <row r="83" spans="1:15" x14ac:dyDescent="0.25">
      <c r="A83" s="84">
        <v>17</v>
      </c>
      <c r="B83" s="84">
        <v>78</v>
      </c>
      <c r="C83" s="84" t="s">
        <v>91</v>
      </c>
      <c r="D83" s="84">
        <v>1458</v>
      </c>
      <c r="E83" s="84">
        <v>1458</v>
      </c>
      <c r="F83" s="84">
        <v>346751120</v>
      </c>
      <c r="G83" s="84">
        <v>0</v>
      </c>
      <c r="H83" s="84">
        <v>0</v>
      </c>
      <c r="I83" s="84">
        <v>0</v>
      </c>
      <c r="J83" s="84">
        <v>1</v>
      </c>
      <c r="K83" s="84">
        <v>4</v>
      </c>
      <c r="L83" s="84">
        <v>539380</v>
      </c>
      <c r="M83" s="84">
        <v>35</v>
      </c>
      <c r="N83" s="84">
        <v>997</v>
      </c>
      <c r="O83" s="84">
        <v>126506803</v>
      </c>
    </row>
    <row r="84" spans="1:15" x14ac:dyDescent="0.25">
      <c r="B84" s="84">
        <v>79</v>
      </c>
      <c r="C84" s="84" t="s">
        <v>92</v>
      </c>
      <c r="D84" s="84">
        <v>11</v>
      </c>
      <c r="E84" s="84">
        <v>11</v>
      </c>
      <c r="F84" s="84">
        <v>3842962</v>
      </c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18</v>
      </c>
      <c r="N84" s="84">
        <v>114</v>
      </c>
      <c r="O84" s="84">
        <v>31919951</v>
      </c>
    </row>
    <row r="85" spans="1:15" x14ac:dyDescent="0.25">
      <c r="B85" s="84">
        <v>80</v>
      </c>
      <c r="C85" s="84" t="s">
        <v>93</v>
      </c>
      <c r="D85" s="84">
        <v>1447</v>
      </c>
      <c r="E85" s="84">
        <v>1447</v>
      </c>
      <c r="F85" s="84">
        <v>342908158</v>
      </c>
      <c r="G85" s="84">
        <v>0</v>
      </c>
      <c r="H85" s="84">
        <v>0</v>
      </c>
      <c r="I85" s="84">
        <v>0</v>
      </c>
      <c r="J85" s="84">
        <v>1</v>
      </c>
      <c r="K85" s="84">
        <v>4</v>
      </c>
      <c r="L85" s="84">
        <v>539380</v>
      </c>
      <c r="M85" s="84">
        <v>17</v>
      </c>
      <c r="N85" s="84">
        <v>883</v>
      </c>
      <c r="O85" s="84">
        <v>94586852</v>
      </c>
    </row>
    <row r="86" spans="1:15" x14ac:dyDescent="0.25">
      <c r="B86" s="84">
        <v>81</v>
      </c>
    </row>
    <row r="87" spans="1:15" x14ac:dyDescent="0.25">
      <c r="A87" s="84">
        <v>18</v>
      </c>
      <c r="B87" s="84">
        <v>82</v>
      </c>
      <c r="C87" s="84" t="s">
        <v>94</v>
      </c>
      <c r="D87" s="84">
        <v>386</v>
      </c>
      <c r="E87" s="84">
        <v>386</v>
      </c>
      <c r="F87" s="84">
        <v>88182721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3</v>
      </c>
      <c r="N87" s="84">
        <v>42</v>
      </c>
      <c r="O87" s="84">
        <v>9600000</v>
      </c>
    </row>
    <row r="88" spans="1:15" x14ac:dyDescent="0.25">
      <c r="B88" s="84">
        <v>83</v>
      </c>
      <c r="C88" s="84" t="s">
        <v>177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</row>
    <row r="89" spans="1:15" x14ac:dyDescent="0.25">
      <c r="B89" s="84">
        <v>84</v>
      </c>
      <c r="C89" s="84" t="s">
        <v>178</v>
      </c>
      <c r="D89" s="84">
        <v>6</v>
      </c>
      <c r="E89" s="84">
        <v>6</v>
      </c>
      <c r="F89" s="84">
        <v>1092000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</row>
    <row r="90" spans="1:15" x14ac:dyDescent="0.25">
      <c r="B90" s="84">
        <v>85</v>
      </c>
      <c r="C90" s="84" t="s">
        <v>179</v>
      </c>
      <c r="D90" s="84">
        <v>1</v>
      </c>
      <c r="E90" s="84">
        <v>1</v>
      </c>
      <c r="F90" s="84">
        <v>221116</v>
      </c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</row>
    <row r="91" spans="1:15" x14ac:dyDescent="0.25">
      <c r="B91" s="84">
        <v>86</v>
      </c>
      <c r="C91" s="84" t="s">
        <v>180</v>
      </c>
      <c r="D91" s="84">
        <v>0</v>
      </c>
      <c r="E91" s="84">
        <v>0</v>
      </c>
      <c r="F91" s="84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</row>
    <row r="92" spans="1:15" x14ac:dyDescent="0.25">
      <c r="B92" s="84">
        <v>87</v>
      </c>
      <c r="C92" s="84" t="s">
        <v>99</v>
      </c>
      <c r="D92" s="84">
        <v>366</v>
      </c>
      <c r="E92" s="84">
        <v>366</v>
      </c>
      <c r="F92" s="84">
        <v>85036476</v>
      </c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3</v>
      </c>
      <c r="N92" s="84">
        <v>42</v>
      </c>
      <c r="O92" s="84">
        <v>9600000</v>
      </c>
    </row>
    <row r="93" spans="1:15" x14ac:dyDescent="0.25">
      <c r="B93" s="84">
        <v>88</v>
      </c>
      <c r="C93" s="84" t="s">
        <v>181</v>
      </c>
      <c r="D93" s="84">
        <v>10</v>
      </c>
      <c r="E93" s="84">
        <v>10</v>
      </c>
      <c r="F93" s="84">
        <v>1300000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</row>
    <row r="94" spans="1:15" x14ac:dyDescent="0.25">
      <c r="B94" s="84">
        <v>89</v>
      </c>
      <c r="C94" s="84" t="s">
        <v>182</v>
      </c>
      <c r="D94" s="84">
        <v>3</v>
      </c>
      <c r="E94" s="84">
        <v>3</v>
      </c>
      <c r="F94" s="84">
        <v>533129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</row>
    <row r="95" spans="1:15" x14ac:dyDescent="0.25">
      <c r="B95" s="84">
        <v>90</v>
      </c>
      <c r="C95" s="84" t="s">
        <v>183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</row>
    <row r="96" spans="1:15" x14ac:dyDescent="0.25">
      <c r="B96" s="84">
        <v>91</v>
      </c>
    </row>
    <row r="97" spans="1:15" x14ac:dyDescent="0.25">
      <c r="A97" s="84">
        <v>19</v>
      </c>
      <c r="B97" s="84">
        <v>92</v>
      </c>
      <c r="C97" s="84" t="s">
        <v>103</v>
      </c>
      <c r="D97" s="84">
        <v>353</v>
      </c>
      <c r="E97" s="84">
        <v>353</v>
      </c>
      <c r="F97" s="84">
        <v>112068961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1</v>
      </c>
      <c r="N97" s="84">
        <v>6</v>
      </c>
      <c r="O97" s="84">
        <v>1998000</v>
      </c>
    </row>
    <row r="98" spans="1:15" x14ac:dyDescent="0.25">
      <c r="B98" s="84">
        <v>93</v>
      </c>
      <c r="C98" s="84" t="s">
        <v>184</v>
      </c>
      <c r="D98" s="84">
        <v>78</v>
      </c>
      <c r="E98" s="84">
        <v>78</v>
      </c>
      <c r="F98" s="84">
        <v>29198000</v>
      </c>
      <c r="G98" s="84">
        <v>0</v>
      </c>
      <c r="H98" s="84">
        <v>0</v>
      </c>
      <c r="I98" s="84">
        <v>0</v>
      </c>
      <c r="J98" s="84">
        <v>0</v>
      </c>
      <c r="K98" s="84">
        <v>0</v>
      </c>
      <c r="L98" s="84">
        <v>0</v>
      </c>
      <c r="M98" s="84">
        <v>1</v>
      </c>
      <c r="N98" s="84">
        <v>6</v>
      </c>
      <c r="O98" s="84">
        <v>1998000</v>
      </c>
    </row>
    <row r="99" spans="1:15" x14ac:dyDescent="0.25">
      <c r="B99" s="84">
        <v>94</v>
      </c>
      <c r="C99" s="84" t="s">
        <v>105</v>
      </c>
      <c r="D99" s="84">
        <v>275</v>
      </c>
      <c r="E99" s="84">
        <v>275</v>
      </c>
      <c r="F99" s="84">
        <v>82870961</v>
      </c>
      <c r="G99" s="84">
        <v>0</v>
      </c>
      <c r="H99" s="84">
        <v>0</v>
      </c>
      <c r="I99" s="84">
        <v>0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</row>
    <row r="100" spans="1:15" x14ac:dyDescent="0.25">
      <c r="B100" s="84">
        <v>95</v>
      </c>
    </row>
    <row r="101" spans="1:15" x14ac:dyDescent="0.25">
      <c r="A101" s="84">
        <v>20</v>
      </c>
      <c r="B101" s="84">
        <v>96</v>
      </c>
      <c r="C101" s="84" t="s">
        <v>106</v>
      </c>
      <c r="D101" s="84">
        <v>62</v>
      </c>
      <c r="E101" s="84">
        <v>62</v>
      </c>
      <c r="F101" s="84">
        <v>9075955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</row>
    <row r="102" spans="1:15" x14ac:dyDescent="0.25">
      <c r="B102" s="84">
        <v>97</v>
      </c>
      <c r="C102" s="84" t="s">
        <v>107</v>
      </c>
      <c r="D102" s="84">
        <v>2</v>
      </c>
      <c r="E102" s="84">
        <v>2</v>
      </c>
      <c r="F102" s="84">
        <v>400000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</row>
    <row r="103" spans="1:15" x14ac:dyDescent="0.25">
      <c r="B103" s="84">
        <v>98</v>
      </c>
      <c r="C103" s="84" t="s">
        <v>185</v>
      </c>
      <c r="D103" s="84">
        <v>27</v>
      </c>
      <c r="E103" s="84">
        <v>27</v>
      </c>
      <c r="F103" s="84">
        <v>3210953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</row>
    <row r="104" spans="1:15" x14ac:dyDescent="0.25">
      <c r="B104" s="84">
        <v>99</v>
      </c>
      <c r="C104" s="84" t="s">
        <v>109</v>
      </c>
      <c r="D104" s="84">
        <v>33</v>
      </c>
      <c r="E104" s="84">
        <v>33</v>
      </c>
      <c r="F104" s="84">
        <v>5465002</v>
      </c>
      <c r="G104" s="84">
        <v>0</v>
      </c>
      <c r="H104" s="84">
        <v>0</v>
      </c>
      <c r="I104" s="84">
        <v>0</v>
      </c>
      <c r="J104" s="84">
        <v>0</v>
      </c>
      <c r="K104" s="84">
        <v>0</v>
      </c>
      <c r="L104" s="84">
        <v>0</v>
      </c>
      <c r="M104" s="84">
        <v>0</v>
      </c>
      <c r="N104" s="84">
        <v>0</v>
      </c>
      <c r="O104" s="84">
        <v>0</v>
      </c>
    </row>
    <row r="105" spans="1:15" x14ac:dyDescent="0.25">
      <c r="B105" s="84">
        <v>100</v>
      </c>
    </row>
    <row r="106" spans="1:15" x14ac:dyDescent="0.25">
      <c r="A106" s="84">
        <v>21</v>
      </c>
      <c r="B106" s="84">
        <v>101</v>
      </c>
      <c r="C106" s="84" t="s">
        <v>110</v>
      </c>
      <c r="D106" s="84">
        <v>161</v>
      </c>
      <c r="E106" s="84">
        <v>161</v>
      </c>
      <c r="F106" s="84">
        <v>67140864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1</v>
      </c>
      <c r="N106" s="84">
        <v>6</v>
      </c>
      <c r="O106" s="84">
        <v>1022244</v>
      </c>
    </row>
    <row r="107" spans="1:15" x14ac:dyDescent="0.25">
      <c r="B107" s="84">
        <v>102</v>
      </c>
      <c r="C107" s="84" t="s">
        <v>186</v>
      </c>
      <c r="D107" s="84">
        <v>72</v>
      </c>
      <c r="E107" s="84">
        <v>72</v>
      </c>
      <c r="F107" s="84">
        <v>22341661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</row>
    <row r="108" spans="1:15" x14ac:dyDescent="0.25">
      <c r="B108" s="84">
        <v>103</v>
      </c>
      <c r="C108" s="84" t="s">
        <v>187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</row>
    <row r="109" spans="1:15" x14ac:dyDescent="0.25">
      <c r="B109" s="84">
        <v>104</v>
      </c>
      <c r="C109" s="84" t="s">
        <v>188</v>
      </c>
      <c r="D109" s="84">
        <v>6</v>
      </c>
      <c r="E109" s="84">
        <v>6</v>
      </c>
      <c r="F109" s="84">
        <v>1331000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</row>
    <row r="110" spans="1:15" x14ac:dyDescent="0.25">
      <c r="B110" s="84">
        <v>105</v>
      </c>
      <c r="C110" s="84" t="s">
        <v>114</v>
      </c>
      <c r="D110" s="84">
        <v>83</v>
      </c>
      <c r="E110" s="84">
        <v>83</v>
      </c>
      <c r="F110" s="84">
        <v>43468203</v>
      </c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</row>
    <row r="111" spans="1:15" x14ac:dyDescent="0.25">
      <c r="B111" s="84">
        <v>106</v>
      </c>
      <c r="C111" s="84" t="s">
        <v>189</v>
      </c>
      <c r="D111" s="84">
        <v>0</v>
      </c>
      <c r="E111" s="84">
        <v>0</v>
      </c>
      <c r="F111" s="84">
        <v>0</v>
      </c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1</v>
      </c>
      <c r="N111" s="84">
        <v>6</v>
      </c>
      <c r="O111" s="84">
        <v>1022244</v>
      </c>
    </row>
    <row r="112" spans="1:15" x14ac:dyDescent="0.25">
      <c r="B112" s="84">
        <v>107</v>
      </c>
    </row>
    <row r="113" spans="1:15" x14ac:dyDescent="0.25">
      <c r="A113" s="84">
        <v>22</v>
      </c>
      <c r="B113" s="84">
        <v>108</v>
      </c>
      <c r="C113" s="84" t="s">
        <v>116</v>
      </c>
      <c r="D113" s="84">
        <v>330</v>
      </c>
      <c r="E113" s="84">
        <v>330</v>
      </c>
      <c r="F113" s="84">
        <v>84870720</v>
      </c>
      <c r="G113" s="84">
        <v>1</v>
      </c>
      <c r="H113" s="84">
        <v>2</v>
      </c>
      <c r="I113" s="84">
        <v>200000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4">
        <v>0</v>
      </c>
    </row>
    <row r="114" spans="1:15" x14ac:dyDescent="0.25">
      <c r="B114" s="84">
        <v>109</v>
      </c>
      <c r="C114" s="84" t="s">
        <v>190</v>
      </c>
      <c r="D114" s="84">
        <v>1</v>
      </c>
      <c r="E114" s="84">
        <v>1</v>
      </c>
      <c r="F114" s="84">
        <v>200000</v>
      </c>
      <c r="G114" s="84">
        <v>0</v>
      </c>
      <c r="H114" s="84">
        <v>0</v>
      </c>
      <c r="I114" s="84">
        <v>0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</row>
    <row r="115" spans="1:15" x14ac:dyDescent="0.25">
      <c r="B115" s="84">
        <v>110</v>
      </c>
      <c r="C115" s="84" t="s">
        <v>191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</row>
    <row r="116" spans="1:15" x14ac:dyDescent="0.25">
      <c r="B116" s="84">
        <v>111</v>
      </c>
      <c r="C116" s="84" t="s">
        <v>192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</row>
    <row r="117" spans="1:15" x14ac:dyDescent="0.25">
      <c r="B117" s="84">
        <v>112</v>
      </c>
      <c r="C117" s="84" t="s">
        <v>120</v>
      </c>
      <c r="D117" s="84">
        <v>94</v>
      </c>
      <c r="E117" s="84">
        <v>94</v>
      </c>
      <c r="F117" s="84">
        <v>10497049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</row>
    <row r="118" spans="1:15" x14ac:dyDescent="0.25">
      <c r="B118" s="84">
        <v>113</v>
      </c>
      <c r="C118" s="84" t="s">
        <v>193</v>
      </c>
      <c r="D118" s="84">
        <v>0</v>
      </c>
      <c r="E118" s="84">
        <v>0</v>
      </c>
      <c r="F118" s="84">
        <v>0</v>
      </c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</row>
    <row r="119" spans="1:15" x14ac:dyDescent="0.25">
      <c r="B119" s="84">
        <v>114</v>
      </c>
      <c r="C119" s="84" t="s">
        <v>194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</row>
    <row r="120" spans="1:15" x14ac:dyDescent="0.25">
      <c r="B120" s="84">
        <v>115</v>
      </c>
      <c r="C120" s="84" t="s">
        <v>195</v>
      </c>
      <c r="D120" s="84">
        <v>0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</row>
    <row r="121" spans="1:15" x14ac:dyDescent="0.25">
      <c r="B121" s="84">
        <v>116</v>
      </c>
      <c r="C121" s="84" t="s">
        <v>196</v>
      </c>
      <c r="D121" s="84">
        <v>18</v>
      </c>
      <c r="E121" s="84">
        <v>18</v>
      </c>
      <c r="F121" s="84">
        <v>3600000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</row>
    <row r="122" spans="1:15" x14ac:dyDescent="0.25">
      <c r="B122" s="84">
        <v>117</v>
      </c>
      <c r="C122" s="84" t="s">
        <v>125</v>
      </c>
      <c r="D122" s="84">
        <v>217</v>
      </c>
      <c r="E122" s="84">
        <v>217</v>
      </c>
      <c r="F122" s="84">
        <v>70573671</v>
      </c>
      <c r="G122" s="84">
        <v>1</v>
      </c>
      <c r="H122" s="84">
        <v>2</v>
      </c>
      <c r="I122" s="84">
        <v>200000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</row>
    <row r="123" spans="1:15" x14ac:dyDescent="0.25">
      <c r="B123" s="84">
        <v>118</v>
      </c>
      <c r="C123" s="84" t="s">
        <v>197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</row>
    <row r="124" spans="1:15" x14ac:dyDescent="0.25">
      <c r="B124" s="84">
        <v>119</v>
      </c>
    </row>
    <row r="125" spans="1:15" x14ac:dyDescent="0.25">
      <c r="A125" s="84">
        <v>23</v>
      </c>
      <c r="B125" s="84">
        <v>120</v>
      </c>
      <c r="C125" s="84" t="s">
        <v>127</v>
      </c>
      <c r="D125" s="84">
        <v>223</v>
      </c>
      <c r="E125" s="84">
        <v>223</v>
      </c>
      <c r="F125" s="84">
        <v>39264221</v>
      </c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</row>
    <row r="126" spans="1:15" x14ac:dyDescent="0.25">
      <c r="B126" s="84">
        <v>121</v>
      </c>
      <c r="C126" s="84" t="s">
        <v>198</v>
      </c>
      <c r="D126" s="84">
        <v>73</v>
      </c>
      <c r="E126" s="84">
        <v>73</v>
      </c>
      <c r="F126" s="84">
        <v>12498108</v>
      </c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</row>
    <row r="127" spans="1:15" x14ac:dyDescent="0.25">
      <c r="B127" s="84">
        <v>122</v>
      </c>
      <c r="C127" s="84" t="s">
        <v>129</v>
      </c>
      <c r="D127" s="84">
        <v>45</v>
      </c>
      <c r="E127" s="84">
        <v>45</v>
      </c>
      <c r="F127" s="84">
        <v>7703000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</row>
    <row r="128" spans="1:15" x14ac:dyDescent="0.25">
      <c r="B128" s="84">
        <v>123</v>
      </c>
      <c r="C128" s="84" t="s">
        <v>130</v>
      </c>
      <c r="D128" s="84">
        <v>27</v>
      </c>
      <c r="E128" s="84">
        <v>27</v>
      </c>
      <c r="F128" s="84">
        <v>3986196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</row>
    <row r="129" spans="1:15" x14ac:dyDescent="0.25">
      <c r="B129" s="84">
        <v>124</v>
      </c>
      <c r="C129" s="84" t="s">
        <v>199</v>
      </c>
      <c r="D129" s="84">
        <v>2</v>
      </c>
      <c r="E129" s="84">
        <v>2</v>
      </c>
      <c r="F129" s="84">
        <v>187500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</row>
    <row r="130" spans="1:15" x14ac:dyDescent="0.25">
      <c r="B130" s="84">
        <v>125</v>
      </c>
      <c r="C130" s="84" t="s">
        <v>132</v>
      </c>
      <c r="D130" s="84">
        <v>69</v>
      </c>
      <c r="E130" s="84">
        <v>69</v>
      </c>
      <c r="F130" s="84">
        <v>13966757</v>
      </c>
      <c r="G130" s="84">
        <v>0</v>
      </c>
      <c r="H130" s="84">
        <v>0</v>
      </c>
      <c r="I130" s="84">
        <v>0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</row>
    <row r="131" spans="1:15" x14ac:dyDescent="0.25">
      <c r="B131" s="84">
        <v>126</v>
      </c>
      <c r="C131" s="84" t="s">
        <v>200</v>
      </c>
      <c r="D131" s="84">
        <v>7</v>
      </c>
      <c r="E131" s="84">
        <v>7</v>
      </c>
      <c r="F131" s="84">
        <v>922660</v>
      </c>
      <c r="G131" s="84">
        <v>0</v>
      </c>
      <c r="H131" s="84">
        <v>0</v>
      </c>
      <c r="I131" s="84">
        <v>0</v>
      </c>
      <c r="J131" s="84">
        <v>0</v>
      </c>
      <c r="K131" s="84">
        <v>0</v>
      </c>
      <c r="L131" s="84">
        <v>0</v>
      </c>
      <c r="M131" s="84">
        <v>0</v>
      </c>
      <c r="N131" s="84">
        <v>0</v>
      </c>
      <c r="O131" s="84">
        <v>0</v>
      </c>
    </row>
    <row r="132" spans="1:15" x14ac:dyDescent="0.25">
      <c r="B132" s="84">
        <v>127</v>
      </c>
    </row>
    <row r="133" spans="1:15" x14ac:dyDescent="0.25">
      <c r="A133" s="84">
        <v>24</v>
      </c>
      <c r="B133" s="84">
        <v>128</v>
      </c>
      <c r="C133" s="84" t="s">
        <v>134</v>
      </c>
      <c r="D133" s="84">
        <v>303</v>
      </c>
      <c r="E133" s="84">
        <v>303</v>
      </c>
      <c r="F133" s="84">
        <v>89219650</v>
      </c>
      <c r="G133" s="84">
        <v>5</v>
      </c>
      <c r="H133" s="84">
        <v>10</v>
      </c>
      <c r="I133" s="84">
        <v>2270000</v>
      </c>
      <c r="J133" s="84">
        <v>4</v>
      </c>
      <c r="K133" s="84">
        <v>15</v>
      </c>
      <c r="L133" s="84">
        <v>2544664</v>
      </c>
      <c r="M133" s="84">
        <v>13</v>
      </c>
      <c r="N133" s="84">
        <v>134</v>
      </c>
      <c r="O133" s="84">
        <v>16405153</v>
      </c>
    </row>
    <row r="134" spans="1:15" x14ac:dyDescent="0.25">
      <c r="B134" s="84">
        <v>129</v>
      </c>
      <c r="C134" s="84" t="s">
        <v>201</v>
      </c>
      <c r="D134" s="84">
        <v>6</v>
      </c>
      <c r="E134" s="84">
        <v>6</v>
      </c>
      <c r="F134" s="84">
        <v>2422000</v>
      </c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3</v>
      </c>
      <c r="N134" s="84">
        <v>72</v>
      </c>
      <c r="O134" s="84">
        <v>7800000</v>
      </c>
    </row>
    <row r="135" spans="1:15" x14ac:dyDescent="0.25">
      <c r="B135" s="84">
        <v>130</v>
      </c>
      <c r="C135" s="84" t="s">
        <v>202</v>
      </c>
      <c r="D135" s="84">
        <v>56</v>
      </c>
      <c r="E135" s="84">
        <v>56</v>
      </c>
      <c r="F135" s="84">
        <v>19109983</v>
      </c>
      <c r="G135" s="84">
        <v>4</v>
      </c>
      <c r="H135" s="84">
        <v>8</v>
      </c>
      <c r="I135" s="84">
        <v>2130000</v>
      </c>
      <c r="J135" s="84">
        <v>2</v>
      </c>
      <c r="K135" s="84">
        <v>7</v>
      </c>
      <c r="L135" s="84">
        <v>1470000</v>
      </c>
      <c r="M135" s="84">
        <v>2</v>
      </c>
      <c r="N135" s="84">
        <v>15</v>
      </c>
      <c r="O135" s="84">
        <v>2347500</v>
      </c>
    </row>
    <row r="136" spans="1:15" x14ac:dyDescent="0.25">
      <c r="B136" s="84">
        <v>131</v>
      </c>
      <c r="C136" s="84" t="s">
        <v>137</v>
      </c>
      <c r="D136" s="84">
        <v>21</v>
      </c>
      <c r="E136" s="84">
        <v>21</v>
      </c>
      <c r="F136" s="84">
        <v>2504000</v>
      </c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</row>
    <row r="137" spans="1:15" x14ac:dyDescent="0.25">
      <c r="B137" s="84">
        <v>132</v>
      </c>
      <c r="C137" s="84" t="s">
        <v>203</v>
      </c>
      <c r="D137" s="84">
        <v>54</v>
      </c>
      <c r="E137" s="84">
        <v>54</v>
      </c>
      <c r="F137" s="84">
        <v>6640000</v>
      </c>
      <c r="G137" s="84">
        <v>1</v>
      </c>
      <c r="H137" s="84">
        <v>2</v>
      </c>
      <c r="I137" s="84">
        <v>140000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</row>
    <row r="138" spans="1:15" x14ac:dyDescent="0.25">
      <c r="B138" s="84">
        <v>133</v>
      </c>
      <c r="C138" s="84" t="s">
        <v>139</v>
      </c>
      <c r="D138" s="84">
        <v>166</v>
      </c>
      <c r="E138" s="84">
        <v>166</v>
      </c>
      <c r="F138" s="84">
        <v>58543667</v>
      </c>
      <c r="G138" s="84">
        <v>0</v>
      </c>
      <c r="H138" s="84">
        <v>0</v>
      </c>
      <c r="I138" s="84">
        <v>0</v>
      </c>
      <c r="J138" s="84">
        <v>2</v>
      </c>
      <c r="K138" s="84">
        <v>8</v>
      </c>
      <c r="L138" s="84">
        <v>1074664</v>
      </c>
      <c r="M138" s="84">
        <v>8</v>
      </c>
      <c r="N138" s="84">
        <v>47</v>
      </c>
      <c r="O138" s="84">
        <v>6257653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91BF-81FA-446C-A1F2-7359102B3E4E}">
  <dimension ref="B2:AK46"/>
  <sheetViews>
    <sheetView workbookViewId="0">
      <selection activeCell="B2" sqref="B2"/>
    </sheetView>
  </sheetViews>
  <sheetFormatPr defaultRowHeight="15" x14ac:dyDescent="0.25"/>
  <cols>
    <col min="2" max="2" width="43.42578125" bestFit="1" customWidth="1"/>
    <col min="3" max="4" width="12.7109375" bestFit="1" customWidth="1"/>
    <col min="5" max="5" width="10.5703125" bestFit="1" customWidth="1"/>
    <col min="6" max="7" width="9.5703125" bestFit="1" customWidth="1"/>
    <col min="8" max="8" width="21.7109375" bestFit="1" customWidth="1"/>
    <col min="9" max="9" width="10" bestFit="1" customWidth="1"/>
    <col min="10" max="10" width="14.85546875" bestFit="1" customWidth="1"/>
    <col min="11" max="11" width="10" bestFit="1" customWidth="1"/>
    <col min="12" max="14" width="9.5703125" bestFit="1" customWidth="1"/>
    <col min="15" max="15" width="19.85546875" bestFit="1" customWidth="1"/>
    <col min="16" max="16" width="10" bestFit="1" customWidth="1"/>
    <col min="17" max="17" width="16.7109375" bestFit="1" customWidth="1"/>
    <col min="18" max="18" width="11.140625" bestFit="1" customWidth="1"/>
    <col min="19" max="25" width="12.7109375" customWidth="1"/>
    <col min="26" max="26" width="19.85546875" bestFit="1" customWidth="1"/>
    <col min="27" max="29" width="12.7109375" customWidth="1"/>
    <col min="30" max="30" width="17.140625" bestFit="1" customWidth="1"/>
    <col min="31" max="32" width="12.7109375" customWidth="1"/>
    <col min="33" max="33" width="15.85546875" bestFit="1" customWidth="1"/>
    <col min="34" max="36" width="12.7109375" customWidth="1"/>
    <col min="37" max="37" width="19.85546875" bestFit="1" customWidth="1"/>
  </cols>
  <sheetData>
    <row r="2" spans="2:37" ht="18" x14ac:dyDescent="0.25">
      <c r="B2" s="173" t="s">
        <v>216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217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94" t="s">
        <v>206</v>
      </c>
      <c r="T7" s="939"/>
      <c r="U7" s="939"/>
      <c r="V7" s="939"/>
      <c r="W7" s="939"/>
      <c r="X7" s="939"/>
      <c r="Y7" s="939"/>
      <c r="Z7" s="939"/>
      <c r="AA7" s="995"/>
      <c r="AB7" s="959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96"/>
      <c r="T8" s="930"/>
      <c r="U8" s="930"/>
      <c r="V8" s="930"/>
      <c r="W8" s="930"/>
      <c r="X8" s="930"/>
      <c r="Y8" s="930"/>
      <c r="Z8" s="930"/>
      <c r="AA8" s="997"/>
      <c r="AB8" s="961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ht="15" customHeigh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10" t="s">
        <v>8</v>
      </c>
      <c r="M9" s="910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92" t="s">
        <v>18</v>
      </c>
      <c r="W9" s="992"/>
      <c r="X9" s="910" t="s">
        <v>20</v>
      </c>
      <c r="Y9" s="976" t="s">
        <v>21</v>
      </c>
      <c r="Z9" s="912" t="s">
        <v>27</v>
      </c>
      <c r="AA9" s="982" t="s">
        <v>10</v>
      </c>
      <c r="AB9" s="989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11"/>
      <c r="M10" s="911"/>
      <c r="N10" s="927"/>
      <c r="O10" s="913"/>
      <c r="P10" s="888"/>
      <c r="Q10" s="934"/>
      <c r="R10" s="888"/>
      <c r="S10" s="937"/>
      <c r="T10" s="940"/>
      <c r="U10" s="942"/>
      <c r="V10" s="993"/>
      <c r="W10" s="993"/>
      <c r="X10" s="927"/>
      <c r="Y10" s="977"/>
      <c r="Z10" s="913"/>
      <c r="AA10" s="983"/>
      <c r="AB10" s="990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218</v>
      </c>
      <c r="H11" s="913"/>
      <c r="I11" s="916"/>
      <c r="J11" s="921"/>
      <c r="K11" s="908"/>
      <c r="L11" s="918" t="s">
        <v>25</v>
      </c>
      <c r="M11" s="918" t="s">
        <v>218</v>
      </c>
      <c r="N11" s="927"/>
      <c r="O11" s="913"/>
      <c r="P11" s="888"/>
      <c r="Q11" s="934"/>
      <c r="R11" s="888"/>
      <c r="S11" s="937"/>
      <c r="T11" s="940"/>
      <c r="U11" s="942"/>
      <c r="V11" s="918" t="s">
        <v>25</v>
      </c>
      <c r="W11" s="918" t="s">
        <v>218</v>
      </c>
      <c r="X11" s="927"/>
      <c r="Y11" s="977"/>
      <c r="Z11" s="913"/>
      <c r="AA11" s="983"/>
      <c r="AB11" s="991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85" t="s">
        <v>28</v>
      </c>
      <c r="AK11" s="987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19"/>
      <c r="W12" s="919"/>
      <c r="X12" s="928"/>
      <c r="Y12" s="978"/>
      <c r="Z12" s="914"/>
      <c r="AA12" s="984"/>
      <c r="AB12" s="961"/>
      <c r="AC12" s="930"/>
      <c r="AD12" s="973"/>
      <c r="AE12" s="930"/>
      <c r="AF12" s="930"/>
      <c r="AG12" s="973"/>
      <c r="AH12" s="930"/>
      <c r="AI12" s="930"/>
      <c r="AJ12" s="986"/>
      <c r="AK12" s="988"/>
    </row>
    <row r="13" spans="2:37" x14ac:dyDescent="0.25">
      <c r="B13" s="208"/>
      <c r="C13" s="209"/>
      <c r="D13" s="210"/>
      <c r="E13" s="165"/>
      <c r="F13" s="211"/>
      <c r="G13" s="211"/>
      <c r="H13" s="212"/>
      <c r="I13" s="213"/>
      <c r="J13" s="241"/>
      <c r="K13" s="214"/>
      <c r="L13" s="211"/>
      <c r="M13" s="211"/>
      <c r="N13" s="211"/>
      <c r="O13" s="212"/>
      <c r="P13" s="215"/>
      <c r="Q13" s="216"/>
      <c r="R13" s="217"/>
      <c r="S13" s="218"/>
      <c r="T13" s="210"/>
      <c r="U13" s="219"/>
      <c r="V13" s="211"/>
      <c r="W13" s="211"/>
      <c r="X13" s="211"/>
      <c r="Y13" s="220"/>
      <c r="Z13" s="221"/>
      <c r="AA13" s="248"/>
      <c r="AB13" s="258"/>
      <c r="AC13" s="210"/>
      <c r="AD13" s="212"/>
      <c r="AE13" s="210"/>
      <c r="AF13" s="210"/>
      <c r="AG13" s="212"/>
      <c r="AH13" s="210"/>
      <c r="AI13" s="210"/>
      <c r="AJ13" s="211"/>
      <c r="AK13" s="259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249"/>
      <c r="AB14" s="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260">
        <v>791012435</v>
      </c>
    </row>
    <row r="15" spans="2:37" x14ac:dyDescent="0.25">
      <c r="B15" s="8"/>
      <c r="C15" s="69"/>
      <c r="D15" s="9"/>
      <c r="E15" s="166"/>
      <c r="F15" s="38"/>
      <c r="G15" s="38"/>
      <c r="H15" s="17"/>
      <c r="I15" s="134"/>
      <c r="J15" s="204"/>
      <c r="K15" s="140"/>
      <c r="L15" s="38"/>
      <c r="M15" s="38"/>
      <c r="N15" s="38"/>
      <c r="O15" s="17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50"/>
      <c r="AB15" s="6"/>
      <c r="AC15" s="9"/>
      <c r="AD15" s="17"/>
      <c r="AE15" s="9"/>
      <c r="AF15" s="9"/>
      <c r="AG15" s="17"/>
      <c r="AH15" s="9"/>
      <c r="AI15" s="9"/>
      <c r="AJ15" s="38"/>
      <c r="AK15" s="260"/>
    </row>
    <row r="16" spans="2:37" s="131" customFormat="1" x14ac:dyDescent="0.25">
      <c r="B16" s="8" t="s">
        <v>219</v>
      </c>
      <c r="C16" s="69">
        <v>1696</v>
      </c>
      <c r="D16" s="9">
        <v>2508</v>
      </c>
      <c r="E16" s="181"/>
      <c r="F16" s="38">
        <f>(D16/D$14)</f>
        <v>0.1355968858131488</v>
      </c>
      <c r="G16" s="38"/>
      <c r="H16" s="17">
        <v>482468964</v>
      </c>
      <c r="I16" s="134"/>
      <c r="J16" s="204">
        <v>1612</v>
      </c>
      <c r="K16" s="140"/>
      <c r="L16" s="38">
        <f>(J16/J$14)</f>
        <v>0.12875399361022363</v>
      </c>
      <c r="M16" s="38"/>
      <c r="N16" s="38">
        <f>(J16/D16)</f>
        <v>0.64274322169059006</v>
      </c>
      <c r="O16" s="17">
        <v>344839085</v>
      </c>
      <c r="P16" s="152"/>
      <c r="Q16" s="45">
        <f>(O16/J16)</f>
        <v>213920.02791563276</v>
      </c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/>
      <c r="X16" s="38">
        <f>(T16/D16)</f>
        <v>0.35725677830940988</v>
      </c>
      <c r="Y16" s="40"/>
      <c r="Z16" s="17">
        <v>137629879</v>
      </c>
      <c r="AA16" s="250"/>
      <c r="AB16" s="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260">
        <v>127575439</v>
      </c>
    </row>
    <row r="17" spans="2:37" x14ac:dyDescent="0.25">
      <c r="B17" s="8" t="s">
        <v>220</v>
      </c>
      <c r="C17" s="69"/>
      <c r="D17" s="9"/>
      <c r="E17" s="166"/>
      <c r="F17" s="38"/>
      <c r="G17" s="121"/>
      <c r="H17" s="17"/>
      <c r="I17" s="134"/>
      <c r="J17" s="204"/>
      <c r="K17" s="153"/>
      <c r="L17" s="38"/>
      <c r="M17" s="43"/>
      <c r="N17" s="38"/>
      <c r="O17" s="17"/>
      <c r="P17" s="153"/>
      <c r="Q17" s="45"/>
      <c r="R17" s="100"/>
      <c r="S17" s="204"/>
      <c r="T17" s="60"/>
      <c r="U17" s="161"/>
      <c r="V17" s="38"/>
      <c r="W17" s="43"/>
      <c r="X17" s="38"/>
      <c r="Y17" s="120"/>
      <c r="Z17" s="17"/>
      <c r="AA17" s="251"/>
      <c r="AB17" s="6"/>
      <c r="AC17" s="9"/>
      <c r="AD17" s="17"/>
      <c r="AE17" s="9"/>
      <c r="AF17" s="9"/>
      <c r="AG17" s="17"/>
      <c r="AH17" s="9"/>
      <c r="AI17" s="9"/>
      <c r="AJ17" s="38"/>
      <c r="AK17" s="260"/>
    </row>
    <row r="18" spans="2:37" x14ac:dyDescent="0.25">
      <c r="B18" s="222"/>
      <c r="C18" s="228"/>
      <c r="D18" s="229"/>
      <c r="E18" s="229"/>
      <c r="F18" s="229"/>
      <c r="G18" s="229"/>
      <c r="H18" s="229"/>
      <c r="I18" s="230"/>
      <c r="J18" s="242"/>
      <c r="K18" s="229"/>
      <c r="L18" s="229"/>
      <c r="M18" s="229"/>
      <c r="N18" s="229"/>
      <c r="O18" s="229"/>
      <c r="P18" s="229"/>
      <c r="Q18" s="229"/>
      <c r="R18" s="230"/>
      <c r="S18" s="242"/>
      <c r="T18" s="229"/>
      <c r="U18" s="229"/>
      <c r="V18" s="229"/>
      <c r="W18" s="229"/>
      <c r="X18" s="229"/>
      <c r="Y18" s="229"/>
      <c r="Z18" s="229"/>
      <c r="AA18" s="252"/>
      <c r="AB18" s="223"/>
      <c r="AC18" s="229"/>
      <c r="AD18" s="229"/>
      <c r="AE18" s="229"/>
      <c r="AF18" s="229"/>
      <c r="AG18" s="229"/>
      <c r="AH18" s="229"/>
      <c r="AI18" s="229"/>
      <c r="AJ18" s="229"/>
      <c r="AK18" s="224"/>
    </row>
    <row r="19" spans="2:37" s="1" customFormat="1" ht="14.25" x14ac:dyDescent="0.2">
      <c r="B19" s="8" t="s">
        <v>221</v>
      </c>
      <c r="C19" s="231">
        <v>2860</v>
      </c>
      <c r="D19" s="205">
        <v>5152</v>
      </c>
      <c r="E19" s="61"/>
      <c r="F19" s="38">
        <f>(D19/D$14)</f>
        <v>0.27854671280276816</v>
      </c>
      <c r="G19" s="61"/>
      <c r="H19" s="119">
        <v>1040914657</v>
      </c>
      <c r="I19" s="232"/>
      <c r="J19" s="243">
        <v>2828</v>
      </c>
      <c r="K19" s="60"/>
      <c r="L19" s="38">
        <f>(J19/J$14)</f>
        <v>0.22587859424920129</v>
      </c>
      <c r="M19" s="60"/>
      <c r="N19" s="38">
        <f>(J19/D19)</f>
        <v>0.54891304347826086</v>
      </c>
      <c r="O19" s="17">
        <v>701076836</v>
      </c>
      <c r="P19" s="60"/>
      <c r="Q19" s="45">
        <f>(O19/J19)</f>
        <v>247905.52899575673</v>
      </c>
      <c r="R19" s="232"/>
      <c r="S19" s="243">
        <v>32</v>
      </c>
      <c r="T19" s="60">
        <v>2324</v>
      </c>
      <c r="U19" s="60"/>
      <c r="V19" s="38">
        <f>(T19/T$14)</f>
        <v>0.3888888888888889</v>
      </c>
      <c r="W19" s="60"/>
      <c r="X19" s="38">
        <f>(T19/D19)</f>
        <v>0.45108695652173914</v>
      </c>
      <c r="Y19" s="60"/>
      <c r="Z19" s="17">
        <v>339837821</v>
      </c>
      <c r="AA19" s="273"/>
      <c r="AB19" s="116">
        <v>1</v>
      </c>
      <c r="AC19" s="60">
        <v>2</v>
      </c>
      <c r="AD19" s="17">
        <v>1400000</v>
      </c>
      <c r="AE19" s="60">
        <v>1</v>
      </c>
      <c r="AF19" s="60">
        <v>3</v>
      </c>
      <c r="AG19" s="17">
        <v>750000</v>
      </c>
      <c r="AH19" s="60">
        <v>30</v>
      </c>
      <c r="AI19" s="60">
        <v>2319</v>
      </c>
      <c r="AJ19" s="38">
        <f>(AI19/T19)</f>
        <v>0.99784853700516352</v>
      </c>
      <c r="AK19" s="260">
        <v>337687821</v>
      </c>
    </row>
    <row r="20" spans="2:37" x14ac:dyDescent="0.25">
      <c r="B20" s="8" t="s">
        <v>222</v>
      </c>
      <c r="C20" s="228"/>
      <c r="D20" s="229"/>
      <c r="E20" s="229"/>
      <c r="F20" s="229"/>
      <c r="G20" s="229"/>
      <c r="H20" s="229"/>
      <c r="I20" s="230"/>
      <c r="J20" s="242"/>
      <c r="K20" s="229"/>
      <c r="L20" s="229"/>
      <c r="M20" s="229"/>
      <c r="N20" s="229"/>
      <c r="O20" s="229"/>
      <c r="P20" s="229"/>
      <c r="Q20" s="229"/>
      <c r="R20" s="230"/>
      <c r="S20" s="242"/>
      <c r="T20" s="229"/>
      <c r="U20" s="229"/>
      <c r="V20" s="229"/>
      <c r="W20" s="229"/>
      <c r="X20" s="229"/>
      <c r="Y20" s="229"/>
      <c r="Z20" s="229"/>
      <c r="AA20" s="252"/>
      <c r="AB20" s="223"/>
      <c r="AC20" s="229"/>
      <c r="AD20" s="229"/>
      <c r="AE20" s="229"/>
      <c r="AF20" s="229"/>
      <c r="AG20" s="229"/>
      <c r="AH20" s="229"/>
      <c r="AI20" s="229"/>
      <c r="AJ20" s="229"/>
      <c r="AK20" s="224"/>
    </row>
    <row r="21" spans="2:37" x14ac:dyDescent="0.25">
      <c r="B21" s="8" t="s">
        <v>223</v>
      </c>
      <c r="C21" s="228"/>
      <c r="D21" s="229"/>
      <c r="E21" s="229"/>
      <c r="F21" s="229"/>
      <c r="G21" s="229"/>
      <c r="H21" s="229"/>
      <c r="I21" s="230"/>
      <c r="J21" s="242"/>
      <c r="K21" s="229"/>
      <c r="L21" s="229"/>
      <c r="M21" s="229"/>
      <c r="N21" s="229"/>
      <c r="O21" s="229"/>
      <c r="P21" s="229"/>
      <c r="Q21" s="229"/>
      <c r="R21" s="230"/>
      <c r="S21" s="242"/>
      <c r="T21" s="229"/>
      <c r="U21" s="229"/>
      <c r="V21" s="229"/>
      <c r="W21" s="229"/>
      <c r="X21" s="229"/>
      <c r="Y21" s="229"/>
      <c r="Z21" s="229"/>
      <c r="AA21" s="252"/>
      <c r="AB21" s="223"/>
      <c r="AC21" s="229"/>
      <c r="AD21" s="229"/>
      <c r="AE21" s="229"/>
      <c r="AF21" s="229"/>
      <c r="AG21" s="229"/>
      <c r="AH21" s="229"/>
      <c r="AI21" s="229"/>
      <c r="AJ21" s="229"/>
      <c r="AK21" s="224"/>
    </row>
    <row r="22" spans="2:37" x14ac:dyDescent="0.25">
      <c r="B22" s="222"/>
      <c r="C22" s="228"/>
      <c r="D22" s="229"/>
      <c r="E22" s="229"/>
      <c r="F22" s="229"/>
      <c r="G22" s="229"/>
      <c r="H22" s="229"/>
      <c r="I22" s="230"/>
      <c r="J22" s="242"/>
      <c r="K22" s="229"/>
      <c r="L22" s="229"/>
      <c r="M22" s="229"/>
      <c r="N22" s="229"/>
      <c r="O22" s="229"/>
      <c r="P22" s="229"/>
      <c r="Q22" s="229"/>
      <c r="R22" s="230"/>
      <c r="S22" s="242"/>
      <c r="T22" s="229"/>
      <c r="U22" s="229"/>
      <c r="V22" s="229"/>
      <c r="W22" s="229"/>
      <c r="X22" s="229"/>
      <c r="Y22" s="229"/>
      <c r="Z22" s="229"/>
      <c r="AA22" s="252"/>
      <c r="AB22" s="223"/>
      <c r="AC22" s="229"/>
      <c r="AD22" s="229"/>
      <c r="AE22" s="229"/>
      <c r="AF22" s="229"/>
      <c r="AG22" s="229"/>
      <c r="AH22" s="229"/>
      <c r="AI22" s="229"/>
      <c r="AJ22" s="229"/>
      <c r="AK22" s="224"/>
    </row>
    <row r="23" spans="2:37" s="131" customFormat="1" x14ac:dyDescent="0.25">
      <c r="B23" s="174" t="s">
        <v>224</v>
      </c>
      <c r="C23" s="231">
        <v>8193</v>
      </c>
      <c r="D23" s="60">
        <v>10836</v>
      </c>
      <c r="E23" s="60"/>
      <c r="F23" s="38">
        <f>(D23/D$14)</f>
        <v>0.58585640138408301</v>
      </c>
      <c r="G23" s="38">
        <f>(D23/D$23)</f>
        <v>1</v>
      </c>
      <c r="H23" s="17">
        <v>2488143994</v>
      </c>
      <c r="I23" s="232"/>
      <c r="J23" s="204">
        <v>8080</v>
      </c>
      <c r="K23" s="60"/>
      <c r="L23" s="38">
        <f>(J23/J$14)</f>
        <v>0.64536741214057503</v>
      </c>
      <c r="M23" s="38">
        <f>(J23/J$23)</f>
        <v>1</v>
      </c>
      <c r="N23" s="38">
        <f>(J23/D23)</f>
        <v>0.74566260612772239</v>
      </c>
      <c r="O23" s="17">
        <v>2155154441</v>
      </c>
      <c r="P23" s="60"/>
      <c r="Q23" s="45">
        <f>(O23/J23)</f>
        <v>266727.03477722773</v>
      </c>
      <c r="R23" s="232"/>
      <c r="S23" s="204">
        <v>113</v>
      </c>
      <c r="T23" s="60">
        <v>2756</v>
      </c>
      <c r="U23" s="60"/>
      <c r="V23" s="38">
        <f>(T23/T$14)</f>
        <v>0.46117804551539493</v>
      </c>
      <c r="W23" s="43">
        <f>(T23/T$23)</f>
        <v>1</v>
      </c>
      <c r="X23" s="38">
        <f>(T23/D23)</f>
        <v>0.25433739387227761</v>
      </c>
      <c r="Y23" s="60"/>
      <c r="Z23" s="60">
        <v>332989553</v>
      </c>
      <c r="AA23" s="273"/>
      <c r="AB23" s="116">
        <v>8</v>
      </c>
      <c r="AC23" s="60">
        <v>16</v>
      </c>
      <c r="AD23" s="60">
        <v>1072873</v>
      </c>
      <c r="AE23" s="60">
        <v>13</v>
      </c>
      <c r="AF23" s="60">
        <v>48</v>
      </c>
      <c r="AG23" s="60">
        <v>6167505</v>
      </c>
      <c r="AH23" s="60">
        <v>92</v>
      </c>
      <c r="AI23" s="60">
        <v>2692</v>
      </c>
      <c r="AJ23" s="38">
        <f>(AI23/T23)</f>
        <v>0.97677793904208998</v>
      </c>
      <c r="AK23" s="274">
        <v>325749175</v>
      </c>
    </row>
    <row r="24" spans="2:37" x14ac:dyDescent="0.25">
      <c r="B24" s="222"/>
      <c r="C24" s="228"/>
      <c r="D24" s="229"/>
      <c r="E24" s="229"/>
      <c r="F24" s="229"/>
      <c r="G24" s="229"/>
      <c r="H24" s="235"/>
      <c r="I24" s="230"/>
      <c r="J24" s="242"/>
      <c r="K24" s="229"/>
      <c r="L24" s="229"/>
      <c r="M24" s="229"/>
      <c r="N24" s="229"/>
      <c r="O24" s="235"/>
      <c r="P24" s="229"/>
      <c r="Q24" s="235"/>
      <c r="R24" s="230"/>
      <c r="S24" s="242"/>
      <c r="T24" s="229"/>
      <c r="U24" s="229"/>
      <c r="V24" s="229"/>
      <c r="W24" s="229"/>
      <c r="X24" s="229"/>
      <c r="Y24" s="229"/>
      <c r="Z24" s="229"/>
      <c r="AA24" s="252"/>
      <c r="AB24" s="223"/>
      <c r="AC24" s="229"/>
      <c r="AD24" s="229"/>
      <c r="AE24" s="229"/>
      <c r="AF24" s="229"/>
      <c r="AG24" s="229"/>
      <c r="AH24" s="229"/>
      <c r="AI24" s="229"/>
      <c r="AJ24" s="229"/>
      <c r="AK24" s="224"/>
    </row>
    <row r="25" spans="2:37" x14ac:dyDescent="0.25">
      <c r="B25" s="226" t="s">
        <v>31</v>
      </c>
      <c r="C25" s="233">
        <v>22</v>
      </c>
      <c r="D25" s="206">
        <v>22</v>
      </c>
      <c r="E25" s="236">
        <v>18</v>
      </c>
      <c r="F25" s="35">
        <f t="shared" ref="F25:F42" si="0">(D25/D$14)</f>
        <v>1.1894463667820069E-3</v>
      </c>
      <c r="G25" s="35">
        <f t="shared" ref="G25:G42" si="1">(D25/D$23)</f>
        <v>2.0302694721299371E-3</v>
      </c>
      <c r="H25" s="234">
        <v>5876320</v>
      </c>
      <c r="I25" s="237">
        <v>17</v>
      </c>
      <c r="J25" s="244">
        <v>22</v>
      </c>
      <c r="K25" s="245">
        <v>18</v>
      </c>
      <c r="L25" s="35">
        <f t="shared" ref="L25:L42" si="2">(J25/J$14)</f>
        <v>1.757188498402556E-3</v>
      </c>
      <c r="M25" s="35">
        <f t="shared" ref="M25:M42" si="3">(J25/J$23)</f>
        <v>2.7227722772277226E-3</v>
      </c>
      <c r="N25" s="35">
        <f t="shared" ref="N25:N42" si="4">(J25/D25)</f>
        <v>1</v>
      </c>
      <c r="O25" s="234">
        <v>5876320</v>
      </c>
      <c r="P25" s="245">
        <v>17</v>
      </c>
      <c r="Q25" s="48">
        <f t="shared" ref="Q25:Q42" si="5">(O25/J25)</f>
        <v>267105.45454545453</v>
      </c>
      <c r="R25" s="246">
        <v>9</v>
      </c>
      <c r="S25" s="244">
        <v>0</v>
      </c>
      <c r="T25" s="206">
        <v>0</v>
      </c>
      <c r="U25" s="206"/>
      <c r="V25" s="38"/>
      <c r="W25" s="253"/>
      <c r="X25" s="206"/>
      <c r="Y25" s="206"/>
      <c r="Z25" s="206">
        <v>0</v>
      </c>
      <c r="AA25" s="254"/>
      <c r="AB25" s="207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/>
      <c r="AK25" s="225">
        <v>0</v>
      </c>
    </row>
    <row r="26" spans="2:37" x14ac:dyDescent="0.25">
      <c r="B26" s="226" t="s">
        <v>41</v>
      </c>
      <c r="C26" s="233">
        <v>1404</v>
      </c>
      <c r="D26" s="206">
        <v>1721</v>
      </c>
      <c r="E26" s="236">
        <v>3</v>
      </c>
      <c r="F26" s="35">
        <f t="shared" si="0"/>
        <v>9.304714532871973E-2</v>
      </c>
      <c r="G26" s="35">
        <f t="shared" si="1"/>
        <v>0.15882244370616463</v>
      </c>
      <c r="H26" s="234">
        <v>294372826</v>
      </c>
      <c r="I26" s="237">
        <v>4</v>
      </c>
      <c r="J26" s="244">
        <v>1393</v>
      </c>
      <c r="K26" s="245">
        <v>3</v>
      </c>
      <c r="L26" s="35">
        <f t="shared" si="2"/>
        <v>0.11126198083067093</v>
      </c>
      <c r="M26" s="35">
        <f t="shared" si="3"/>
        <v>0.17240099009900989</v>
      </c>
      <c r="N26" s="35">
        <f t="shared" si="4"/>
        <v>0.80941313190005815</v>
      </c>
      <c r="O26" s="234">
        <v>262987697</v>
      </c>
      <c r="P26" s="245">
        <v>4</v>
      </c>
      <c r="Q26" s="48">
        <f t="shared" si="5"/>
        <v>188792.31658291459</v>
      </c>
      <c r="R26" s="246">
        <v>17</v>
      </c>
      <c r="S26" s="244">
        <v>11</v>
      </c>
      <c r="T26" s="206">
        <v>328</v>
      </c>
      <c r="U26" s="245">
        <v>3</v>
      </c>
      <c r="V26" s="35">
        <f>(T26/T$14)</f>
        <v>5.4886211512717539E-2</v>
      </c>
      <c r="W26" s="255">
        <f>(T26/T$23)</f>
        <v>0.11901306240928883</v>
      </c>
      <c r="X26" s="35">
        <f>(T26/D26)</f>
        <v>0.19058686809994188</v>
      </c>
      <c r="Y26" s="245">
        <v>5</v>
      </c>
      <c r="Z26" s="206">
        <v>31385129</v>
      </c>
      <c r="AA26" s="256">
        <v>4</v>
      </c>
      <c r="AB26" s="207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11</v>
      </c>
      <c r="AI26" s="206">
        <v>328</v>
      </c>
      <c r="AJ26" s="35">
        <f>(AI26/T26)</f>
        <v>1</v>
      </c>
      <c r="AK26" s="225">
        <v>31385129</v>
      </c>
    </row>
    <row r="27" spans="2:37" x14ac:dyDescent="0.25">
      <c r="B27" s="226" t="s">
        <v>46</v>
      </c>
      <c r="C27" s="233">
        <v>58</v>
      </c>
      <c r="D27" s="206">
        <v>58</v>
      </c>
      <c r="E27" s="236">
        <v>14</v>
      </c>
      <c r="F27" s="35">
        <f t="shared" si="0"/>
        <v>3.1358131487889272E-3</v>
      </c>
      <c r="G27" s="35">
        <f t="shared" si="1"/>
        <v>5.3525286083425617E-3</v>
      </c>
      <c r="H27" s="234">
        <v>14339470</v>
      </c>
      <c r="I27" s="237">
        <v>13</v>
      </c>
      <c r="J27" s="244">
        <v>58</v>
      </c>
      <c r="K27" s="245">
        <v>14</v>
      </c>
      <c r="L27" s="35">
        <f t="shared" si="2"/>
        <v>4.6325878594249198E-3</v>
      </c>
      <c r="M27" s="35">
        <f t="shared" si="3"/>
        <v>7.1782178217821785E-3</v>
      </c>
      <c r="N27" s="35">
        <f t="shared" si="4"/>
        <v>1</v>
      </c>
      <c r="O27" s="234">
        <v>14339470</v>
      </c>
      <c r="P27" s="245">
        <v>13</v>
      </c>
      <c r="Q27" s="48">
        <f t="shared" si="5"/>
        <v>247232.24137931035</v>
      </c>
      <c r="R27" s="246">
        <v>11</v>
      </c>
      <c r="S27" s="244">
        <v>0</v>
      </c>
      <c r="T27" s="206">
        <v>0</v>
      </c>
      <c r="U27" s="206"/>
      <c r="V27" s="35"/>
      <c r="W27" s="255"/>
      <c r="X27" s="206"/>
      <c r="Y27" s="206"/>
      <c r="Z27" s="206">
        <v>0</v>
      </c>
      <c r="AA27" s="254"/>
      <c r="AB27" s="207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/>
      <c r="AK27" s="225">
        <v>0</v>
      </c>
    </row>
    <row r="28" spans="2:37" x14ac:dyDescent="0.25">
      <c r="B28" s="226" t="s">
        <v>58</v>
      </c>
      <c r="C28" s="233">
        <v>320</v>
      </c>
      <c r="D28" s="206">
        <v>332</v>
      </c>
      <c r="E28" s="236">
        <v>8</v>
      </c>
      <c r="F28" s="35">
        <f t="shared" si="0"/>
        <v>1.7949826989619378E-2</v>
      </c>
      <c r="G28" s="35">
        <f t="shared" si="1"/>
        <v>3.0638612033960871E-2</v>
      </c>
      <c r="H28" s="234">
        <v>73550688</v>
      </c>
      <c r="I28" s="237">
        <v>9</v>
      </c>
      <c r="J28" s="244">
        <v>315</v>
      </c>
      <c r="K28" s="245">
        <v>8</v>
      </c>
      <c r="L28" s="35">
        <f t="shared" si="2"/>
        <v>2.5159744408945688E-2</v>
      </c>
      <c r="M28" s="35">
        <f t="shared" si="3"/>
        <v>3.8985148514851485E-2</v>
      </c>
      <c r="N28" s="35">
        <f t="shared" si="4"/>
        <v>0.9487951807228916</v>
      </c>
      <c r="O28" s="234">
        <v>71510688</v>
      </c>
      <c r="P28" s="245">
        <v>9</v>
      </c>
      <c r="Q28" s="48">
        <f t="shared" si="5"/>
        <v>227018.05714285714</v>
      </c>
      <c r="R28" s="246">
        <v>15</v>
      </c>
      <c r="S28" s="244">
        <v>5</v>
      </c>
      <c r="T28" s="206">
        <v>17</v>
      </c>
      <c r="U28" s="245">
        <v>8</v>
      </c>
      <c r="V28" s="35">
        <f>(T28/T$14)</f>
        <v>2.8447121820615795E-3</v>
      </c>
      <c r="W28" s="255">
        <f>(T28/T$23)</f>
        <v>6.1683599419448476E-3</v>
      </c>
      <c r="X28" s="35">
        <f>(T28/D28)</f>
        <v>5.1204819277108432E-2</v>
      </c>
      <c r="Y28" s="245">
        <v>8</v>
      </c>
      <c r="Z28" s="206">
        <v>2040000</v>
      </c>
      <c r="AA28" s="256">
        <v>8</v>
      </c>
      <c r="AB28" s="207">
        <v>0</v>
      </c>
      <c r="AC28" s="206">
        <v>0</v>
      </c>
      <c r="AD28" s="206">
        <v>0</v>
      </c>
      <c r="AE28" s="206">
        <v>5</v>
      </c>
      <c r="AF28" s="206">
        <v>17</v>
      </c>
      <c r="AG28" s="206">
        <v>2040000</v>
      </c>
      <c r="AH28" s="206">
        <v>0</v>
      </c>
      <c r="AI28" s="206">
        <v>0</v>
      </c>
      <c r="AJ28" s="206"/>
      <c r="AK28" s="225">
        <v>0</v>
      </c>
    </row>
    <row r="29" spans="2:37" x14ac:dyDescent="0.25">
      <c r="B29" s="226" t="s">
        <v>62</v>
      </c>
      <c r="C29" s="233">
        <v>763</v>
      </c>
      <c r="D29" s="206">
        <v>763</v>
      </c>
      <c r="E29" s="236">
        <v>6</v>
      </c>
      <c r="F29" s="35">
        <f t="shared" si="0"/>
        <v>4.1252162629757783E-2</v>
      </c>
      <c r="G29" s="35">
        <f t="shared" si="1"/>
        <v>7.0413436692506465E-2</v>
      </c>
      <c r="H29" s="234">
        <v>297957223</v>
      </c>
      <c r="I29" s="237">
        <v>3</v>
      </c>
      <c r="J29" s="244">
        <v>763</v>
      </c>
      <c r="K29" s="245">
        <v>4</v>
      </c>
      <c r="L29" s="35">
        <f t="shared" si="2"/>
        <v>6.0942492012779556E-2</v>
      </c>
      <c r="M29" s="35">
        <f t="shared" si="3"/>
        <v>9.4430693069306931E-2</v>
      </c>
      <c r="N29" s="35">
        <f t="shared" si="4"/>
        <v>1</v>
      </c>
      <c r="O29" s="234">
        <v>297957223</v>
      </c>
      <c r="P29" s="245">
        <v>3</v>
      </c>
      <c r="Q29" s="48">
        <f t="shared" si="5"/>
        <v>390507.50065530802</v>
      </c>
      <c r="R29" s="246">
        <v>2</v>
      </c>
      <c r="S29" s="244">
        <v>0</v>
      </c>
      <c r="T29" s="206">
        <v>0</v>
      </c>
      <c r="U29" s="206"/>
      <c r="V29" s="35"/>
      <c r="W29" s="255"/>
      <c r="X29" s="206"/>
      <c r="Y29" s="206"/>
      <c r="Z29" s="206">
        <v>0</v>
      </c>
      <c r="AA29" s="254"/>
      <c r="AB29" s="207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/>
      <c r="AK29" s="225">
        <v>0</v>
      </c>
    </row>
    <row r="30" spans="2:37" x14ac:dyDescent="0.25">
      <c r="B30" s="226" t="s">
        <v>67</v>
      </c>
      <c r="C30" s="233">
        <v>48</v>
      </c>
      <c r="D30" s="206">
        <v>48</v>
      </c>
      <c r="E30" s="236">
        <v>15</v>
      </c>
      <c r="F30" s="35">
        <f t="shared" si="0"/>
        <v>2.5951557093425604E-3</v>
      </c>
      <c r="G30" s="35">
        <f t="shared" si="1"/>
        <v>4.4296788482834993E-3</v>
      </c>
      <c r="H30" s="234">
        <v>11874276</v>
      </c>
      <c r="I30" s="237">
        <v>15</v>
      </c>
      <c r="J30" s="244">
        <v>48</v>
      </c>
      <c r="K30" s="245">
        <v>15</v>
      </c>
      <c r="L30" s="35">
        <f t="shared" si="2"/>
        <v>3.8338658146964857E-3</v>
      </c>
      <c r="M30" s="35">
        <f t="shared" si="3"/>
        <v>5.9405940594059407E-3</v>
      </c>
      <c r="N30" s="35">
        <f t="shared" si="4"/>
        <v>1</v>
      </c>
      <c r="O30" s="234">
        <v>11874276</v>
      </c>
      <c r="P30" s="245">
        <v>15</v>
      </c>
      <c r="Q30" s="48">
        <f t="shared" si="5"/>
        <v>247380.75</v>
      </c>
      <c r="R30" s="246">
        <v>10</v>
      </c>
      <c r="S30" s="244">
        <v>0</v>
      </c>
      <c r="T30" s="206">
        <v>0</v>
      </c>
      <c r="U30" s="206"/>
      <c r="V30" s="35"/>
      <c r="W30" s="255"/>
      <c r="X30" s="206"/>
      <c r="Y30" s="206"/>
      <c r="Z30" s="206">
        <v>0</v>
      </c>
      <c r="AA30" s="254"/>
      <c r="AB30" s="207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/>
      <c r="AK30" s="225">
        <v>0</v>
      </c>
    </row>
    <row r="31" spans="2:37" x14ac:dyDescent="0.25">
      <c r="B31" s="226" t="s">
        <v>72</v>
      </c>
      <c r="C31" s="233">
        <v>1650</v>
      </c>
      <c r="D31" s="206">
        <v>1780</v>
      </c>
      <c r="E31" s="236">
        <v>2</v>
      </c>
      <c r="F31" s="35">
        <f t="shared" si="0"/>
        <v>9.6237024221453291E-2</v>
      </c>
      <c r="G31" s="35">
        <f t="shared" si="1"/>
        <v>0.16426725729051311</v>
      </c>
      <c r="H31" s="234">
        <v>493365710</v>
      </c>
      <c r="I31" s="237">
        <v>1</v>
      </c>
      <c r="J31" s="244">
        <v>1643</v>
      </c>
      <c r="K31" s="245">
        <v>1</v>
      </c>
      <c r="L31" s="35">
        <f t="shared" si="2"/>
        <v>0.13123003194888178</v>
      </c>
      <c r="M31" s="35">
        <f t="shared" si="3"/>
        <v>0.20334158415841583</v>
      </c>
      <c r="N31" s="35">
        <f t="shared" si="4"/>
        <v>0.92303370786516858</v>
      </c>
      <c r="O31" s="234">
        <v>475477770</v>
      </c>
      <c r="P31" s="245">
        <v>1</v>
      </c>
      <c r="Q31" s="48">
        <f t="shared" si="5"/>
        <v>289396.08642726718</v>
      </c>
      <c r="R31" s="246">
        <v>8</v>
      </c>
      <c r="S31" s="244">
        <v>7</v>
      </c>
      <c r="T31" s="206">
        <v>137</v>
      </c>
      <c r="U31" s="245">
        <v>5</v>
      </c>
      <c r="V31" s="35">
        <f>(T31/T$14)</f>
        <v>2.2925033467202142E-2</v>
      </c>
      <c r="W31" s="255">
        <f>(T31/T$23)</f>
        <v>4.9709724238026123E-2</v>
      </c>
      <c r="X31" s="35">
        <f>(T31/D31)</f>
        <v>7.6966292134831457E-2</v>
      </c>
      <c r="Y31" s="245">
        <v>7</v>
      </c>
      <c r="Z31" s="206">
        <v>17887940</v>
      </c>
      <c r="AA31" s="256">
        <v>5</v>
      </c>
      <c r="AB31" s="207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7</v>
      </c>
      <c r="AI31" s="206">
        <v>137</v>
      </c>
      <c r="AJ31" s="35">
        <f t="shared" ref="AJ31:AJ32" si="6">(AI31/T31)</f>
        <v>1</v>
      </c>
      <c r="AK31" s="225">
        <v>17887940</v>
      </c>
    </row>
    <row r="32" spans="2:37" x14ac:dyDescent="0.25">
      <c r="B32" s="226" t="s">
        <v>77</v>
      </c>
      <c r="C32" s="233">
        <v>483</v>
      </c>
      <c r="D32" s="206">
        <v>775</v>
      </c>
      <c r="E32" s="236">
        <v>5</v>
      </c>
      <c r="F32" s="35">
        <f t="shared" si="0"/>
        <v>4.1900951557093426E-2</v>
      </c>
      <c r="G32" s="35">
        <f t="shared" si="1"/>
        <v>7.1520856404577338E-2</v>
      </c>
      <c r="H32" s="234">
        <v>198692723</v>
      </c>
      <c r="I32" s="237">
        <v>6</v>
      </c>
      <c r="J32" s="244">
        <v>477</v>
      </c>
      <c r="K32" s="245">
        <v>6</v>
      </c>
      <c r="L32" s="35">
        <f t="shared" si="2"/>
        <v>3.8099041533546325E-2</v>
      </c>
      <c r="M32" s="35">
        <f t="shared" si="3"/>
        <v>5.9034653465346532E-2</v>
      </c>
      <c r="N32" s="35">
        <f t="shared" si="4"/>
        <v>0.61548387096774193</v>
      </c>
      <c r="O32" s="234">
        <v>142872323</v>
      </c>
      <c r="P32" s="245">
        <v>6</v>
      </c>
      <c r="Q32" s="48">
        <f t="shared" si="5"/>
        <v>299522.68972746329</v>
      </c>
      <c r="R32" s="246">
        <v>7</v>
      </c>
      <c r="S32" s="244">
        <v>6</v>
      </c>
      <c r="T32" s="206">
        <v>298</v>
      </c>
      <c r="U32" s="245">
        <v>4</v>
      </c>
      <c r="V32" s="35">
        <f>(T32/T$14)</f>
        <v>4.9866131191432399E-2</v>
      </c>
      <c r="W32" s="255">
        <f>(T32/T$23)</f>
        <v>0.1081277213352685</v>
      </c>
      <c r="X32" s="35">
        <f>(T32/D32)</f>
        <v>0.38451612903225807</v>
      </c>
      <c r="Y32" s="245">
        <v>2</v>
      </c>
      <c r="Z32" s="206">
        <v>55820400</v>
      </c>
      <c r="AA32" s="256">
        <v>3</v>
      </c>
      <c r="AB32" s="207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6</v>
      </c>
      <c r="AI32" s="206">
        <v>298</v>
      </c>
      <c r="AJ32" s="35">
        <f t="shared" si="6"/>
        <v>1</v>
      </c>
      <c r="AK32" s="225">
        <v>55820400</v>
      </c>
    </row>
    <row r="33" spans="2:37" x14ac:dyDescent="0.25">
      <c r="B33" s="226" t="s">
        <v>84</v>
      </c>
      <c r="C33" s="233">
        <v>35</v>
      </c>
      <c r="D33" s="206">
        <v>35</v>
      </c>
      <c r="E33" s="236">
        <v>16</v>
      </c>
      <c r="F33" s="35">
        <f t="shared" si="0"/>
        <v>1.8923010380622837E-3</v>
      </c>
      <c r="G33" s="35">
        <f t="shared" si="1"/>
        <v>3.2299741602067182E-3</v>
      </c>
      <c r="H33" s="234">
        <v>10679519</v>
      </c>
      <c r="I33" s="237">
        <v>16</v>
      </c>
      <c r="J33" s="244">
        <v>35</v>
      </c>
      <c r="K33" s="245">
        <v>16</v>
      </c>
      <c r="L33" s="35">
        <f t="shared" si="2"/>
        <v>2.7955271565495207E-3</v>
      </c>
      <c r="M33" s="35">
        <f t="shared" si="3"/>
        <v>4.3316831683168321E-3</v>
      </c>
      <c r="N33" s="35">
        <f t="shared" si="4"/>
        <v>1</v>
      </c>
      <c r="O33" s="234">
        <v>10679519</v>
      </c>
      <c r="P33" s="245">
        <v>16</v>
      </c>
      <c r="Q33" s="48">
        <f t="shared" si="5"/>
        <v>305129.11428571428</v>
      </c>
      <c r="R33" s="246">
        <v>5</v>
      </c>
      <c r="S33" s="244">
        <v>0</v>
      </c>
      <c r="T33" s="206">
        <v>0</v>
      </c>
      <c r="U33" s="206"/>
      <c r="V33" s="35"/>
      <c r="W33" s="255"/>
      <c r="X33" s="206"/>
      <c r="Y33" s="206"/>
      <c r="Z33" s="206">
        <v>0</v>
      </c>
      <c r="AA33" s="254"/>
      <c r="AB33" s="207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/>
      <c r="AK33" s="225">
        <v>0</v>
      </c>
    </row>
    <row r="34" spans="2:37" x14ac:dyDescent="0.25">
      <c r="B34" s="226" t="s">
        <v>89</v>
      </c>
      <c r="C34" s="233">
        <v>722</v>
      </c>
      <c r="D34" s="206">
        <v>1660</v>
      </c>
      <c r="E34" s="236">
        <v>4</v>
      </c>
      <c r="F34" s="35">
        <f t="shared" si="0"/>
        <v>8.9749134948096887E-2</v>
      </c>
      <c r="G34" s="35">
        <f t="shared" si="1"/>
        <v>0.15319306016980436</v>
      </c>
      <c r="H34" s="234">
        <v>272343795</v>
      </c>
      <c r="I34" s="237">
        <v>5</v>
      </c>
      <c r="J34" s="244">
        <v>670</v>
      </c>
      <c r="K34" s="245">
        <v>5</v>
      </c>
      <c r="L34" s="35">
        <f t="shared" si="2"/>
        <v>5.3514376996805113E-2</v>
      </c>
      <c r="M34" s="35">
        <f t="shared" si="3"/>
        <v>8.2920792079207925E-2</v>
      </c>
      <c r="N34" s="35">
        <f t="shared" si="4"/>
        <v>0.40361445783132532</v>
      </c>
      <c r="O34" s="234">
        <v>158746260</v>
      </c>
      <c r="P34" s="245">
        <v>5</v>
      </c>
      <c r="Q34" s="48">
        <f t="shared" si="5"/>
        <v>236934.71641791044</v>
      </c>
      <c r="R34" s="246">
        <v>13</v>
      </c>
      <c r="S34" s="244">
        <v>52</v>
      </c>
      <c r="T34" s="206">
        <v>990</v>
      </c>
      <c r="U34" s="245">
        <v>1</v>
      </c>
      <c r="V34" s="35">
        <f>(T34/T$14)</f>
        <v>0.16566265060240964</v>
      </c>
      <c r="W34" s="255">
        <f>(T34/T$23)</f>
        <v>0.35921625544267055</v>
      </c>
      <c r="X34" s="35">
        <f>(T34/D34)</f>
        <v>0.59638554216867468</v>
      </c>
      <c r="Y34" s="245">
        <v>1</v>
      </c>
      <c r="Z34" s="206">
        <v>113597535</v>
      </c>
      <c r="AA34" s="256">
        <v>1</v>
      </c>
      <c r="AB34" s="207">
        <v>7</v>
      </c>
      <c r="AC34" s="206">
        <v>14</v>
      </c>
      <c r="AD34" s="206">
        <v>872873</v>
      </c>
      <c r="AE34" s="206">
        <v>5</v>
      </c>
      <c r="AF34" s="206">
        <v>19</v>
      </c>
      <c r="AG34" s="206">
        <v>2513461</v>
      </c>
      <c r="AH34" s="206">
        <v>40</v>
      </c>
      <c r="AI34" s="206">
        <v>957</v>
      </c>
      <c r="AJ34" s="35">
        <f t="shared" ref="AJ34:AJ36" si="7">(AI34/T34)</f>
        <v>0.96666666666666667</v>
      </c>
      <c r="AK34" s="225">
        <v>110211201</v>
      </c>
    </row>
    <row r="35" spans="2:37" x14ac:dyDescent="0.25">
      <c r="B35" s="226" t="s">
        <v>93</v>
      </c>
      <c r="C35" s="233">
        <v>1465</v>
      </c>
      <c r="D35" s="206">
        <v>2334</v>
      </c>
      <c r="E35" s="236">
        <v>1</v>
      </c>
      <c r="F35" s="35">
        <f t="shared" si="0"/>
        <v>0.126189446366782</v>
      </c>
      <c r="G35" s="35">
        <f t="shared" si="1"/>
        <v>0.21539313399778517</v>
      </c>
      <c r="H35" s="234">
        <v>438034390</v>
      </c>
      <c r="I35" s="237">
        <v>2</v>
      </c>
      <c r="J35" s="244">
        <v>1447</v>
      </c>
      <c r="K35" s="245">
        <v>2</v>
      </c>
      <c r="L35" s="35">
        <f t="shared" si="2"/>
        <v>0.11557507987220447</v>
      </c>
      <c r="M35" s="35">
        <f t="shared" si="3"/>
        <v>0.17908415841584158</v>
      </c>
      <c r="N35" s="35">
        <f t="shared" si="4"/>
        <v>0.61996572407883466</v>
      </c>
      <c r="O35" s="234">
        <v>342908158</v>
      </c>
      <c r="P35" s="245">
        <v>2</v>
      </c>
      <c r="Q35" s="48">
        <f t="shared" si="5"/>
        <v>236978.68555632344</v>
      </c>
      <c r="R35" s="246">
        <v>12</v>
      </c>
      <c r="S35" s="244">
        <v>18</v>
      </c>
      <c r="T35" s="206">
        <v>887</v>
      </c>
      <c r="U35" s="245">
        <v>2</v>
      </c>
      <c r="V35" s="35">
        <f>(T35/T$14)</f>
        <v>0.14842704149933067</v>
      </c>
      <c r="W35" s="255">
        <f>(T35/T$23)</f>
        <v>0.32184325108853412</v>
      </c>
      <c r="X35" s="35">
        <f>(T35/D35)</f>
        <v>0.3800342759211654</v>
      </c>
      <c r="Y35" s="245">
        <v>3</v>
      </c>
      <c r="Z35" s="206">
        <v>95126232</v>
      </c>
      <c r="AA35" s="256">
        <v>2</v>
      </c>
      <c r="AB35" s="207">
        <v>0</v>
      </c>
      <c r="AC35" s="206">
        <v>0</v>
      </c>
      <c r="AD35" s="206">
        <v>0</v>
      </c>
      <c r="AE35" s="206">
        <v>1</v>
      </c>
      <c r="AF35" s="206">
        <v>4</v>
      </c>
      <c r="AG35" s="206">
        <v>539380</v>
      </c>
      <c r="AH35" s="206">
        <v>17</v>
      </c>
      <c r="AI35" s="206">
        <v>883</v>
      </c>
      <c r="AJ35" s="35">
        <f t="shared" si="7"/>
        <v>0.99549041713641484</v>
      </c>
      <c r="AK35" s="225">
        <v>94586852</v>
      </c>
    </row>
    <row r="36" spans="2:37" x14ac:dyDescent="0.25">
      <c r="B36" s="226" t="s">
        <v>99</v>
      </c>
      <c r="C36" s="233">
        <v>369</v>
      </c>
      <c r="D36" s="206">
        <v>408</v>
      </c>
      <c r="E36" s="236">
        <v>7</v>
      </c>
      <c r="F36" s="35">
        <f t="shared" si="0"/>
        <v>2.2058823529411766E-2</v>
      </c>
      <c r="G36" s="35">
        <f t="shared" si="1"/>
        <v>3.7652270210409747E-2</v>
      </c>
      <c r="H36" s="234">
        <v>94636476</v>
      </c>
      <c r="I36" s="237">
        <v>7</v>
      </c>
      <c r="J36" s="244">
        <v>366</v>
      </c>
      <c r="K36" s="245">
        <v>7</v>
      </c>
      <c r="L36" s="35">
        <f t="shared" si="2"/>
        <v>2.9233226837060703E-2</v>
      </c>
      <c r="M36" s="35">
        <f t="shared" si="3"/>
        <v>4.5297029702970296E-2</v>
      </c>
      <c r="N36" s="35">
        <f t="shared" si="4"/>
        <v>0.8970588235294118</v>
      </c>
      <c r="O36" s="234">
        <v>85036476</v>
      </c>
      <c r="P36" s="245">
        <v>7</v>
      </c>
      <c r="Q36" s="48">
        <f t="shared" si="5"/>
        <v>232340.09836065574</v>
      </c>
      <c r="R36" s="246">
        <v>14</v>
      </c>
      <c r="S36" s="244">
        <v>3</v>
      </c>
      <c r="T36" s="206">
        <v>42</v>
      </c>
      <c r="U36" s="245">
        <v>7</v>
      </c>
      <c r="V36" s="35">
        <f>(T36/T$14)</f>
        <v>7.0281124497991966E-3</v>
      </c>
      <c r="W36" s="255">
        <f>(T36/T$23)</f>
        <v>1.5239477503628448E-2</v>
      </c>
      <c r="X36" s="35">
        <f>(T36/D36)</f>
        <v>0.10294117647058823</v>
      </c>
      <c r="Y36" s="245">
        <v>6</v>
      </c>
      <c r="Z36" s="206">
        <v>9600000</v>
      </c>
      <c r="AA36" s="256">
        <v>6</v>
      </c>
      <c r="AB36" s="207">
        <v>0</v>
      </c>
      <c r="AC36" s="206">
        <v>0</v>
      </c>
      <c r="AD36" s="206">
        <v>0</v>
      </c>
      <c r="AE36" s="206">
        <v>0</v>
      </c>
      <c r="AF36" s="206">
        <v>0</v>
      </c>
      <c r="AG36" s="206">
        <v>0</v>
      </c>
      <c r="AH36" s="206">
        <v>3</v>
      </c>
      <c r="AI36" s="206">
        <v>42</v>
      </c>
      <c r="AJ36" s="35">
        <f t="shared" si="7"/>
        <v>1</v>
      </c>
      <c r="AK36" s="225">
        <v>9600000</v>
      </c>
    </row>
    <row r="37" spans="2:37" x14ac:dyDescent="0.25">
      <c r="B37" s="226" t="s">
        <v>105</v>
      </c>
      <c r="C37" s="233">
        <v>275</v>
      </c>
      <c r="D37" s="206">
        <v>275</v>
      </c>
      <c r="E37" s="236">
        <v>9</v>
      </c>
      <c r="F37" s="35">
        <f t="shared" si="0"/>
        <v>1.4868079584775087E-2</v>
      </c>
      <c r="G37" s="35">
        <f t="shared" si="1"/>
        <v>2.5378368401624215E-2</v>
      </c>
      <c r="H37" s="234">
        <v>82870961</v>
      </c>
      <c r="I37" s="237">
        <v>8</v>
      </c>
      <c r="J37" s="244">
        <v>275</v>
      </c>
      <c r="K37" s="245">
        <v>9</v>
      </c>
      <c r="L37" s="35">
        <f t="shared" si="2"/>
        <v>2.196485623003195E-2</v>
      </c>
      <c r="M37" s="35">
        <f t="shared" si="3"/>
        <v>3.4034653465346537E-2</v>
      </c>
      <c r="N37" s="35">
        <f t="shared" si="4"/>
        <v>1</v>
      </c>
      <c r="O37" s="234">
        <v>82870961</v>
      </c>
      <c r="P37" s="245">
        <v>8</v>
      </c>
      <c r="Q37" s="48">
        <f t="shared" si="5"/>
        <v>301348.9490909091</v>
      </c>
      <c r="R37" s="246">
        <v>6</v>
      </c>
      <c r="S37" s="244">
        <v>0</v>
      </c>
      <c r="T37" s="206">
        <v>0</v>
      </c>
      <c r="U37" s="206"/>
      <c r="V37" s="35"/>
      <c r="W37" s="255"/>
      <c r="X37" s="206"/>
      <c r="Y37" s="206"/>
      <c r="Z37" s="206">
        <v>0</v>
      </c>
      <c r="AA37" s="254"/>
      <c r="AB37" s="207">
        <v>0</v>
      </c>
      <c r="AC37" s="206">
        <v>0</v>
      </c>
      <c r="AD37" s="206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/>
      <c r="AK37" s="225">
        <v>0</v>
      </c>
    </row>
    <row r="38" spans="2:37" x14ac:dyDescent="0.25">
      <c r="B38" s="226" t="s">
        <v>109</v>
      </c>
      <c r="C38" s="233">
        <v>33</v>
      </c>
      <c r="D38" s="206">
        <v>33</v>
      </c>
      <c r="E38" s="236">
        <v>17</v>
      </c>
      <c r="F38" s="35">
        <f t="shared" si="0"/>
        <v>1.7841695501730104E-3</v>
      </c>
      <c r="G38" s="35">
        <f t="shared" si="1"/>
        <v>3.045404208194906E-3</v>
      </c>
      <c r="H38" s="234">
        <v>5465002</v>
      </c>
      <c r="I38" s="237">
        <v>18</v>
      </c>
      <c r="J38" s="244">
        <v>33</v>
      </c>
      <c r="K38" s="245">
        <v>17</v>
      </c>
      <c r="L38" s="35">
        <f t="shared" si="2"/>
        <v>2.635782747603834E-3</v>
      </c>
      <c r="M38" s="35">
        <f t="shared" si="3"/>
        <v>4.0841584158415843E-3</v>
      </c>
      <c r="N38" s="35">
        <f t="shared" si="4"/>
        <v>1</v>
      </c>
      <c r="O38" s="234">
        <v>5465002</v>
      </c>
      <c r="P38" s="245">
        <v>18</v>
      </c>
      <c r="Q38" s="48">
        <f t="shared" si="5"/>
        <v>165606.12121212122</v>
      </c>
      <c r="R38" s="246">
        <v>18</v>
      </c>
      <c r="S38" s="244">
        <v>0</v>
      </c>
      <c r="T38" s="206">
        <v>0</v>
      </c>
      <c r="U38" s="206"/>
      <c r="V38" s="35"/>
      <c r="W38" s="255"/>
      <c r="X38" s="206"/>
      <c r="Y38" s="206"/>
      <c r="Z38" s="206">
        <v>0</v>
      </c>
      <c r="AA38" s="254"/>
      <c r="AB38" s="207">
        <v>0</v>
      </c>
      <c r="AC38" s="206">
        <v>0</v>
      </c>
      <c r="AD38" s="206">
        <v>0</v>
      </c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/>
      <c r="AK38" s="225">
        <v>0</v>
      </c>
    </row>
    <row r="39" spans="2:37" x14ac:dyDescent="0.25">
      <c r="B39" s="226" t="s">
        <v>114</v>
      </c>
      <c r="C39" s="233">
        <v>83</v>
      </c>
      <c r="D39" s="206">
        <v>83</v>
      </c>
      <c r="E39" s="236">
        <v>12</v>
      </c>
      <c r="F39" s="35">
        <f t="shared" si="0"/>
        <v>4.4874567474048445E-3</v>
      </c>
      <c r="G39" s="35">
        <f t="shared" si="1"/>
        <v>7.6596530084902179E-3</v>
      </c>
      <c r="H39" s="234">
        <v>43468203</v>
      </c>
      <c r="I39" s="237">
        <v>12</v>
      </c>
      <c r="J39" s="244">
        <v>83</v>
      </c>
      <c r="K39" s="245">
        <v>12</v>
      </c>
      <c r="L39" s="35">
        <f t="shared" si="2"/>
        <v>6.6293929712460068E-3</v>
      </c>
      <c r="M39" s="35">
        <f t="shared" si="3"/>
        <v>1.0272277227722773E-2</v>
      </c>
      <c r="N39" s="35">
        <f t="shared" si="4"/>
        <v>1</v>
      </c>
      <c r="O39" s="234">
        <v>43468203</v>
      </c>
      <c r="P39" s="245">
        <v>12</v>
      </c>
      <c r="Q39" s="48">
        <f t="shared" si="5"/>
        <v>523713.2891566265</v>
      </c>
      <c r="R39" s="246">
        <v>1</v>
      </c>
      <c r="S39" s="244">
        <v>0</v>
      </c>
      <c r="T39" s="206">
        <v>0</v>
      </c>
      <c r="U39" s="206"/>
      <c r="V39" s="35"/>
      <c r="W39" s="255"/>
      <c r="X39" s="206"/>
      <c r="Y39" s="206"/>
      <c r="Z39" s="206">
        <v>0</v>
      </c>
      <c r="AA39" s="254"/>
      <c r="AB39" s="207">
        <v>0</v>
      </c>
      <c r="AC39" s="206">
        <v>0</v>
      </c>
      <c r="AD39" s="206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/>
      <c r="AK39" s="225">
        <v>0</v>
      </c>
    </row>
    <row r="40" spans="2:37" x14ac:dyDescent="0.25">
      <c r="B40" s="226" t="s">
        <v>125</v>
      </c>
      <c r="C40" s="233">
        <v>218</v>
      </c>
      <c r="D40" s="206">
        <v>219</v>
      </c>
      <c r="E40" s="236">
        <v>11</v>
      </c>
      <c r="F40" s="35">
        <f t="shared" si="0"/>
        <v>1.1840397923875432E-2</v>
      </c>
      <c r="G40" s="35">
        <f t="shared" si="1"/>
        <v>2.0210409745293468E-2</v>
      </c>
      <c r="H40" s="234">
        <v>70773671</v>
      </c>
      <c r="I40" s="237">
        <v>10</v>
      </c>
      <c r="J40" s="244">
        <v>217</v>
      </c>
      <c r="K40" s="245">
        <v>10</v>
      </c>
      <c r="L40" s="35">
        <f t="shared" si="2"/>
        <v>1.7332268370607029E-2</v>
      </c>
      <c r="M40" s="35">
        <f t="shared" si="3"/>
        <v>2.6856435643564356E-2</v>
      </c>
      <c r="N40" s="35">
        <f t="shared" si="4"/>
        <v>0.9908675799086758</v>
      </c>
      <c r="O40" s="234">
        <v>70573671</v>
      </c>
      <c r="P40" s="245">
        <v>10</v>
      </c>
      <c r="Q40" s="48">
        <f t="shared" si="5"/>
        <v>325224.29032258067</v>
      </c>
      <c r="R40" s="246">
        <v>4</v>
      </c>
      <c r="S40" s="244">
        <v>1</v>
      </c>
      <c r="T40" s="206">
        <v>2</v>
      </c>
      <c r="U40" s="245">
        <v>9</v>
      </c>
      <c r="V40" s="57">
        <f>(T40/T$14)</f>
        <v>3.3467202141900936E-4</v>
      </c>
      <c r="W40" s="255">
        <f>(T40/T$23)</f>
        <v>7.2568940493468795E-4</v>
      </c>
      <c r="X40" s="35">
        <f>(T40/D40)</f>
        <v>9.1324200913242004E-3</v>
      </c>
      <c r="Y40" s="245">
        <v>9</v>
      </c>
      <c r="Z40" s="206">
        <v>200000</v>
      </c>
      <c r="AA40" s="256">
        <v>9</v>
      </c>
      <c r="AB40" s="207">
        <v>1</v>
      </c>
      <c r="AC40" s="206">
        <v>2</v>
      </c>
      <c r="AD40" s="206">
        <v>200000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/>
      <c r="AK40" s="225">
        <v>0</v>
      </c>
    </row>
    <row r="41" spans="2:37" x14ac:dyDescent="0.25">
      <c r="B41" s="226" t="s">
        <v>132</v>
      </c>
      <c r="C41" s="233">
        <v>69</v>
      </c>
      <c r="D41" s="206">
        <v>69</v>
      </c>
      <c r="E41" s="236">
        <v>13</v>
      </c>
      <c r="F41" s="35">
        <f t="shared" si="0"/>
        <v>3.7305363321799307E-3</v>
      </c>
      <c r="G41" s="35">
        <f t="shared" si="1"/>
        <v>6.3676633444075302E-3</v>
      </c>
      <c r="H41" s="234">
        <v>13966757</v>
      </c>
      <c r="I41" s="237">
        <v>14</v>
      </c>
      <c r="J41" s="244">
        <v>69</v>
      </c>
      <c r="K41" s="245">
        <v>13</v>
      </c>
      <c r="L41" s="35">
        <f t="shared" si="2"/>
        <v>5.5111821086261982E-3</v>
      </c>
      <c r="M41" s="35">
        <f t="shared" si="3"/>
        <v>8.5396039603960402E-3</v>
      </c>
      <c r="N41" s="35">
        <f t="shared" si="4"/>
        <v>1</v>
      </c>
      <c r="O41" s="234">
        <v>13966757</v>
      </c>
      <c r="P41" s="245">
        <v>14</v>
      </c>
      <c r="Q41" s="48">
        <f t="shared" si="5"/>
        <v>202416.76811594202</v>
      </c>
      <c r="R41" s="246">
        <v>16</v>
      </c>
      <c r="S41" s="244">
        <v>0</v>
      </c>
      <c r="T41" s="206">
        <v>0</v>
      </c>
      <c r="U41" s="206"/>
      <c r="V41" s="35"/>
      <c r="W41" s="255"/>
      <c r="X41" s="206"/>
      <c r="Y41" s="206"/>
      <c r="Z41" s="206">
        <v>0</v>
      </c>
      <c r="AA41" s="254"/>
      <c r="AB41" s="207">
        <v>0</v>
      </c>
      <c r="AC41" s="206">
        <v>0</v>
      </c>
      <c r="AD41" s="206">
        <v>0</v>
      </c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/>
      <c r="AK41" s="225">
        <v>0</v>
      </c>
    </row>
    <row r="42" spans="2:37" x14ac:dyDescent="0.25">
      <c r="B42" s="226" t="s">
        <v>139</v>
      </c>
      <c r="C42" s="233">
        <v>176</v>
      </c>
      <c r="D42" s="206">
        <v>221</v>
      </c>
      <c r="E42" s="236">
        <v>10</v>
      </c>
      <c r="F42" s="35">
        <f t="shared" si="0"/>
        <v>1.1948529411764705E-2</v>
      </c>
      <c r="G42" s="35">
        <f t="shared" si="1"/>
        <v>2.039497969730528E-2</v>
      </c>
      <c r="H42" s="234">
        <v>65875984</v>
      </c>
      <c r="I42" s="237">
        <v>11</v>
      </c>
      <c r="J42" s="244">
        <v>166</v>
      </c>
      <c r="K42" s="245">
        <v>11</v>
      </c>
      <c r="L42" s="35">
        <f t="shared" si="2"/>
        <v>1.3258785942492014E-2</v>
      </c>
      <c r="M42" s="35">
        <f t="shared" si="3"/>
        <v>2.0544554455445545E-2</v>
      </c>
      <c r="N42" s="35">
        <f t="shared" si="4"/>
        <v>0.75113122171945701</v>
      </c>
      <c r="O42" s="234">
        <v>58543667</v>
      </c>
      <c r="P42" s="245">
        <v>11</v>
      </c>
      <c r="Q42" s="48">
        <f t="shared" si="5"/>
        <v>352672.69277108432</v>
      </c>
      <c r="R42" s="246">
        <v>3</v>
      </c>
      <c r="S42" s="244">
        <v>10</v>
      </c>
      <c r="T42" s="206">
        <v>55</v>
      </c>
      <c r="U42" s="245">
        <v>6</v>
      </c>
      <c r="V42" s="35">
        <f>(T42/T$14)</f>
        <v>9.2034805890227576E-3</v>
      </c>
      <c r="W42" s="255">
        <f>(T42/T$23)</f>
        <v>1.995645863570392E-2</v>
      </c>
      <c r="X42" s="35">
        <f>(T42/D42)</f>
        <v>0.24886877828054299</v>
      </c>
      <c r="Y42" s="245">
        <v>4</v>
      </c>
      <c r="Z42" s="206">
        <v>7332317</v>
      </c>
      <c r="AA42" s="256">
        <v>7</v>
      </c>
      <c r="AB42" s="207">
        <v>0</v>
      </c>
      <c r="AC42" s="206">
        <v>0</v>
      </c>
      <c r="AD42" s="206">
        <v>0</v>
      </c>
      <c r="AE42" s="206">
        <v>2</v>
      </c>
      <c r="AF42" s="206">
        <v>8</v>
      </c>
      <c r="AG42" s="206">
        <v>1074664</v>
      </c>
      <c r="AH42" s="206">
        <v>8</v>
      </c>
      <c r="AI42" s="206">
        <v>47</v>
      </c>
      <c r="AJ42" s="35">
        <f>(AI42/T42)</f>
        <v>0.8545454545454545</v>
      </c>
      <c r="AK42" s="225">
        <v>6257653</v>
      </c>
    </row>
    <row r="43" spans="2:37" ht="15.75" thickBot="1" x14ac:dyDescent="0.3">
      <c r="B43" s="226"/>
      <c r="C43" s="238"/>
      <c r="D43" s="239"/>
      <c r="E43" s="239"/>
      <c r="F43" s="239"/>
      <c r="G43" s="239"/>
      <c r="H43" s="239"/>
      <c r="I43" s="240"/>
      <c r="J43" s="247"/>
      <c r="K43" s="239"/>
      <c r="L43" s="239"/>
      <c r="M43" s="239"/>
      <c r="N43" s="239"/>
      <c r="O43" s="239"/>
      <c r="P43" s="239"/>
      <c r="Q43" s="239"/>
      <c r="R43" s="240"/>
      <c r="S43" s="247"/>
      <c r="T43" s="239"/>
      <c r="U43" s="239"/>
      <c r="V43" s="239"/>
      <c r="W43" s="239"/>
      <c r="X43" s="239"/>
      <c r="Y43" s="239"/>
      <c r="Z43" s="239"/>
      <c r="AA43" s="257"/>
      <c r="AB43" s="223"/>
      <c r="AC43" s="239"/>
      <c r="AD43" s="239"/>
      <c r="AE43" s="239"/>
      <c r="AF43" s="239"/>
      <c r="AG43" s="239"/>
      <c r="AH43" s="239"/>
      <c r="AI43" s="239"/>
      <c r="AJ43" s="239"/>
      <c r="AK43" s="224"/>
    </row>
    <row r="44" spans="2:37" ht="15.75" thickTop="1" x14ac:dyDescent="0.25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</row>
    <row r="45" spans="2:37" x14ac:dyDescent="0.25">
      <c r="B45" s="2" t="s">
        <v>140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</row>
    <row r="46" spans="2:37" x14ac:dyDescent="0.25">
      <c r="B46" s="2" t="s">
        <v>142</v>
      </c>
    </row>
  </sheetData>
  <sortState xmlns:xlrd2="http://schemas.microsoft.com/office/spreadsheetml/2017/richdata2" ref="A25:AA42">
    <sortCondition ref="A25:A42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D3B1-F3E7-4E4C-80D4-DB8EBE3D18E4}">
  <dimension ref="A2:AM70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7" width="12.7109375" customWidth="1"/>
    <col min="8" max="8" width="18.5703125" style="285" customWidth="1"/>
    <col min="9" max="14" width="12.7109375" customWidth="1"/>
    <col min="15" max="15" width="18.5703125" style="285" customWidth="1"/>
    <col min="16" max="16" width="12.7109375" customWidth="1"/>
    <col min="17" max="17" width="12.7109375" style="285" customWidth="1"/>
    <col min="18" max="25" width="12.7109375" customWidth="1"/>
    <col min="26" max="26" width="16.7109375" style="285" customWidth="1"/>
    <col min="27" max="29" width="12.7109375" customWidth="1"/>
    <col min="30" max="30" width="14.140625" style="285" customWidth="1"/>
    <col min="31" max="32" width="12.7109375" customWidth="1"/>
    <col min="33" max="33" width="15.42578125" style="285" customWidth="1"/>
    <col min="34" max="36" width="12.7109375" customWidth="1"/>
    <col min="37" max="37" width="19.85546875" style="285" bestFit="1" customWidth="1"/>
  </cols>
  <sheetData>
    <row r="2" spans="1:38" ht="18" x14ac:dyDescent="0.25">
      <c r="A2" s="22"/>
      <c r="B2" s="21" t="s">
        <v>407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  <c r="AL2" s="22"/>
    </row>
    <row r="3" spans="1:38" ht="18" x14ac:dyDescent="0.25">
      <c r="A3" s="22"/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  <c r="AL3" s="22"/>
    </row>
    <row r="4" spans="1:38" x14ac:dyDescent="0.25">
      <c r="A4" s="22"/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  <c r="AL4" s="22"/>
    </row>
    <row r="5" spans="1:38" ht="15.75" thickBot="1" x14ac:dyDescent="0.3">
      <c r="A5" s="22"/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  <c r="AL5" s="22"/>
    </row>
    <row r="6" spans="1:38" ht="16.5" thickTop="1" thickBot="1" x14ac:dyDescent="0.3">
      <c r="A6" s="34"/>
      <c r="B6" s="890" t="s">
        <v>249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  <c r="AL6" s="34"/>
    </row>
    <row r="7" spans="1:38" x14ac:dyDescent="0.25">
      <c r="A7" s="34"/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1054"/>
      <c r="AB7" s="958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  <c r="AL7" s="34"/>
    </row>
    <row r="8" spans="1:38" ht="15.75" thickBot="1" x14ac:dyDescent="0.3">
      <c r="A8" s="34"/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1055"/>
      <c r="AB8" s="960"/>
      <c r="AC8" s="961"/>
      <c r="AD8" s="961"/>
      <c r="AE8" s="961"/>
      <c r="AF8" s="961"/>
      <c r="AG8" s="961"/>
      <c r="AH8" s="961"/>
      <c r="AI8" s="961"/>
      <c r="AJ8" s="961"/>
      <c r="AK8" s="965"/>
      <c r="AL8" s="34"/>
    </row>
    <row r="9" spans="1:38" ht="15" customHeight="1" x14ac:dyDescent="0.25">
      <c r="A9" s="34"/>
      <c r="B9" s="891"/>
      <c r="C9" s="1056" t="s">
        <v>5</v>
      </c>
      <c r="D9" s="1059" t="s">
        <v>11</v>
      </c>
      <c r="E9" s="1044" t="s">
        <v>7</v>
      </c>
      <c r="F9" s="1049" t="s">
        <v>8</v>
      </c>
      <c r="G9" s="1049"/>
      <c r="H9" s="1062" t="s">
        <v>247</v>
      </c>
      <c r="I9" s="1063"/>
      <c r="J9" s="1041" t="s">
        <v>11</v>
      </c>
      <c r="K9" s="1044" t="s">
        <v>12</v>
      </c>
      <c r="L9" s="1029" t="s">
        <v>13</v>
      </c>
      <c r="M9" s="1047"/>
      <c r="N9" s="1049" t="s">
        <v>14</v>
      </c>
      <c r="O9" s="1035" t="s">
        <v>247</v>
      </c>
      <c r="P9" s="1039"/>
      <c r="Q9" s="1039"/>
      <c r="R9" s="1036"/>
      <c r="S9" s="1001" t="s">
        <v>204</v>
      </c>
      <c r="T9" s="998" t="s">
        <v>205</v>
      </c>
      <c r="U9" s="1022" t="s">
        <v>19</v>
      </c>
      <c r="V9" s="1025" t="s">
        <v>18</v>
      </c>
      <c r="W9" s="1026"/>
      <c r="X9" s="1029" t="s">
        <v>20</v>
      </c>
      <c r="Y9" s="1032" t="s">
        <v>21</v>
      </c>
      <c r="Z9" s="1035" t="s">
        <v>248</v>
      </c>
      <c r="AA9" s="1036"/>
      <c r="AB9" s="1065" t="s">
        <v>22</v>
      </c>
      <c r="AC9" s="998"/>
      <c r="AD9" s="998"/>
      <c r="AE9" s="998" t="s">
        <v>23</v>
      </c>
      <c r="AF9" s="998"/>
      <c r="AG9" s="998"/>
      <c r="AH9" s="998" t="s">
        <v>24</v>
      </c>
      <c r="AI9" s="998"/>
      <c r="AJ9" s="998"/>
      <c r="AK9" s="1066"/>
      <c r="AL9" s="6"/>
    </row>
    <row r="10" spans="1:38" x14ac:dyDescent="0.25">
      <c r="A10" s="34"/>
      <c r="B10" s="891"/>
      <c r="C10" s="1057"/>
      <c r="D10" s="1060"/>
      <c r="E10" s="1045"/>
      <c r="F10" s="1050"/>
      <c r="G10" s="1050"/>
      <c r="H10" s="1008"/>
      <c r="I10" s="1064"/>
      <c r="J10" s="1042"/>
      <c r="K10" s="1045"/>
      <c r="L10" s="1030"/>
      <c r="M10" s="1048"/>
      <c r="N10" s="1050"/>
      <c r="O10" s="1037"/>
      <c r="P10" s="1040"/>
      <c r="Q10" s="1040"/>
      <c r="R10" s="1038"/>
      <c r="S10" s="1002"/>
      <c r="T10" s="999"/>
      <c r="U10" s="1023"/>
      <c r="V10" s="1027"/>
      <c r="W10" s="1028"/>
      <c r="X10" s="1030"/>
      <c r="Y10" s="1033"/>
      <c r="Z10" s="1037"/>
      <c r="AA10" s="1038"/>
      <c r="AB10" s="1020"/>
      <c r="AC10" s="999"/>
      <c r="AD10" s="999"/>
      <c r="AE10" s="999"/>
      <c r="AF10" s="999"/>
      <c r="AG10" s="999"/>
      <c r="AH10" s="999"/>
      <c r="AI10" s="999"/>
      <c r="AJ10" s="999"/>
      <c r="AK10" s="1067"/>
      <c r="AL10" s="6"/>
    </row>
    <row r="11" spans="1:38" ht="28.5" customHeight="1" x14ac:dyDescent="0.25">
      <c r="A11" s="34"/>
      <c r="B11" s="891"/>
      <c r="C11" s="1057"/>
      <c r="D11" s="1060"/>
      <c r="E11" s="1045"/>
      <c r="F11" s="1052" t="s">
        <v>25</v>
      </c>
      <c r="G11" s="1050" t="s">
        <v>250</v>
      </c>
      <c r="H11" s="1008" t="s">
        <v>27</v>
      </c>
      <c r="I11" s="1014" t="s">
        <v>10</v>
      </c>
      <c r="J11" s="1042"/>
      <c r="K11" s="1045"/>
      <c r="L11" s="1052" t="s">
        <v>25</v>
      </c>
      <c r="M11" s="1050" t="s">
        <v>250</v>
      </c>
      <c r="N11" s="1050"/>
      <c r="O11" s="1008" t="s">
        <v>27</v>
      </c>
      <c r="P11" s="1010" t="s">
        <v>10</v>
      </c>
      <c r="Q11" s="1012" t="s">
        <v>246</v>
      </c>
      <c r="R11" s="1014" t="s">
        <v>213</v>
      </c>
      <c r="S11" s="1002"/>
      <c r="T11" s="999"/>
      <c r="U11" s="1023"/>
      <c r="V11" s="1068" t="s">
        <v>25</v>
      </c>
      <c r="W11" s="1050" t="s">
        <v>250</v>
      </c>
      <c r="X11" s="1030"/>
      <c r="Y11" s="1033"/>
      <c r="Z11" s="1008" t="s">
        <v>27</v>
      </c>
      <c r="AA11" s="1016" t="s">
        <v>10</v>
      </c>
      <c r="AB11" s="1020" t="s">
        <v>5</v>
      </c>
      <c r="AC11" s="999" t="s">
        <v>11</v>
      </c>
      <c r="AD11" s="1018" t="s">
        <v>27</v>
      </c>
      <c r="AE11" s="999" t="s">
        <v>5</v>
      </c>
      <c r="AF11" s="999" t="s">
        <v>11</v>
      </c>
      <c r="AG11" s="1018" t="s">
        <v>27</v>
      </c>
      <c r="AH11" s="999" t="s">
        <v>5</v>
      </c>
      <c r="AI11" s="999" t="s">
        <v>11</v>
      </c>
      <c r="AJ11" s="1004" t="s">
        <v>28</v>
      </c>
      <c r="AK11" s="1006" t="s">
        <v>27</v>
      </c>
      <c r="AL11" s="6"/>
    </row>
    <row r="12" spans="1:38" ht="15.75" thickBot="1" x14ac:dyDescent="0.3">
      <c r="A12" s="34"/>
      <c r="B12" s="892"/>
      <c r="C12" s="1058"/>
      <c r="D12" s="1061"/>
      <c r="E12" s="1046"/>
      <c r="F12" s="1053"/>
      <c r="G12" s="1051"/>
      <c r="H12" s="1009"/>
      <c r="I12" s="1015"/>
      <c r="J12" s="1043"/>
      <c r="K12" s="1046"/>
      <c r="L12" s="1053"/>
      <c r="M12" s="1051"/>
      <c r="N12" s="1051"/>
      <c r="O12" s="1009"/>
      <c r="P12" s="1011"/>
      <c r="Q12" s="1013"/>
      <c r="R12" s="1015"/>
      <c r="S12" s="1003"/>
      <c r="T12" s="1000"/>
      <c r="U12" s="1024"/>
      <c r="V12" s="1069"/>
      <c r="W12" s="1051"/>
      <c r="X12" s="1031"/>
      <c r="Y12" s="1034"/>
      <c r="Z12" s="1009"/>
      <c r="AA12" s="1017"/>
      <c r="AB12" s="1021"/>
      <c r="AC12" s="1000"/>
      <c r="AD12" s="1019"/>
      <c r="AE12" s="1000"/>
      <c r="AF12" s="1000"/>
      <c r="AG12" s="1019"/>
      <c r="AH12" s="1000"/>
      <c r="AI12" s="1000"/>
      <c r="AJ12" s="1005"/>
      <c r="AK12" s="1007"/>
      <c r="AL12" s="6"/>
    </row>
    <row r="13" spans="1:38" x14ac:dyDescent="0.25">
      <c r="A13" s="34"/>
      <c r="B13" s="177"/>
      <c r="C13" s="178"/>
      <c r="D13" s="179"/>
      <c r="E13" s="181"/>
      <c r="F13" s="275"/>
      <c r="G13" s="275"/>
      <c r="H13" s="184"/>
      <c r="I13" s="186"/>
      <c r="J13" s="196"/>
      <c r="K13" s="180"/>
      <c r="L13" s="307"/>
      <c r="M13" s="307"/>
      <c r="N13" s="182"/>
      <c r="O13" s="183"/>
      <c r="P13" s="175"/>
      <c r="Q13" s="189"/>
      <c r="R13" s="185"/>
      <c r="S13" s="191"/>
      <c r="T13" s="188"/>
      <c r="U13" s="194"/>
      <c r="V13" s="307"/>
      <c r="W13" s="307"/>
      <c r="X13" s="182"/>
      <c r="Y13" s="199"/>
      <c r="Z13" s="183"/>
      <c r="AA13" s="201"/>
      <c r="AB13" s="187"/>
      <c r="AC13" s="188"/>
      <c r="AD13" s="298"/>
      <c r="AE13" s="188"/>
      <c r="AF13" s="188"/>
      <c r="AG13" s="298"/>
      <c r="AH13" s="188"/>
      <c r="AI13" s="188"/>
      <c r="AJ13" s="299"/>
      <c r="AK13" s="300"/>
      <c r="AL13" s="6"/>
    </row>
    <row r="14" spans="1:38" x14ac:dyDescent="0.25">
      <c r="A14" s="34">
        <v>1</v>
      </c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63"/>
      <c r="AB14" s="13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  <c r="AL14" s="6"/>
    </row>
    <row r="15" spans="1:38" x14ac:dyDescent="0.25">
      <c r="A15" s="34">
        <v>2</v>
      </c>
      <c r="B15" s="8"/>
      <c r="C15" s="178"/>
      <c r="D15" s="179"/>
      <c r="E15" s="181"/>
      <c r="F15" s="275"/>
      <c r="G15" s="275"/>
      <c r="H15" s="184"/>
      <c r="I15" s="186"/>
      <c r="J15" s="197"/>
      <c r="K15" s="181"/>
      <c r="L15" s="275"/>
      <c r="M15" s="275"/>
      <c r="N15" s="198"/>
      <c r="O15" s="184"/>
      <c r="P15" s="176"/>
      <c r="Q15" s="190"/>
      <c r="R15" s="186"/>
      <c r="S15" s="192"/>
      <c r="T15" s="193"/>
      <c r="U15" s="195"/>
      <c r="V15" s="275"/>
      <c r="W15" s="275"/>
      <c r="X15" s="198"/>
      <c r="Y15" s="200"/>
      <c r="Z15" s="184"/>
      <c r="AA15" s="202"/>
      <c r="AB15" s="276"/>
      <c r="AC15" s="193"/>
      <c r="AD15" s="277"/>
      <c r="AE15" s="193"/>
      <c r="AF15" s="193"/>
      <c r="AG15" s="277"/>
      <c r="AH15" s="193"/>
      <c r="AI15" s="193"/>
      <c r="AJ15" s="278"/>
      <c r="AK15" s="279"/>
      <c r="AL15" s="6"/>
    </row>
    <row r="16" spans="1:38" x14ac:dyDescent="0.25">
      <c r="A16" s="34">
        <v>3</v>
      </c>
      <c r="B16" s="8"/>
      <c r="C16" s="178"/>
      <c r="D16" s="179"/>
      <c r="E16" s="181"/>
      <c r="F16" s="275"/>
      <c r="G16" s="275"/>
      <c r="H16" s="184"/>
      <c r="I16" s="186"/>
      <c r="J16" s="197"/>
      <c r="K16" s="181"/>
      <c r="L16" s="275"/>
      <c r="M16" s="275"/>
      <c r="N16" s="198"/>
      <c r="O16" s="184"/>
      <c r="P16" s="176"/>
      <c r="Q16" s="190"/>
      <c r="R16" s="186"/>
      <c r="S16" s="192"/>
      <c r="T16" s="193"/>
      <c r="U16" s="195"/>
      <c r="V16" s="275"/>
      <c r="W16" s="275"/>
      <c r="X16" s="198"/>
      <c r="Y16" s="200"/>
      <c r="Z16" s="184"/>
      <c r="AA16" s="202"/>
      <c r="AB16" s="276"/>
      <c r="AC16" s="193"/>
      <c r="AD16" s="277"/>
      <c r="AE16" s="193"/>
      <c r="AF16" s="193"/>
      <c r="AG16" s="277"/>
      <c r="AH16" s="193"/>
      <c r="AI16" s="193"/>
      <c r="AJ16" s="278"/>
      <c r="AK16" s="279"/>
      <c r="AL16" s="6"/>
    </row>
    <row r="17" spans="1:39" x14ac:dyDescent="0.25">
      <c r="A17" s="34">
        <v>4</v>
      </c>
      <c r="B17" s="280" t="s">
        <v>227</v>
      </c>
      <c r="C17" s="178">
        <v>11634</v>
      </c>
      <c r="D17" s="302">
        <v>15883</v>
      </c>
      <c r="E17" s="181"/>
      <c r="F17" s="38">
        <f>(D17/D$14)</f>
        <v>0.85872621107266434</v>
      </c>
      <c r="G17" s="275">
        <f>(D17/D$17)</f>
        <v>1</v>
      </c>
      <c r="H17" s="277">
        <v>3374600435</v>
      </c>
      <c r="I17" s="186"/>
      <c r="J17" s="301">
        <v>11446</v>
      </c>
      <c r="K17" s="181"/>
      <c r="L17" s="38">
        <f>(J17/J$14)</f>
        <v>0.91421725239616614</v>
      </c>
      <c r="M17" s="275">
        <f>(J17/J$17)</f>
        <v>1</v>
      </c>
      <c r="N17" s="198">
        <f>(J17/D17)</f>
        <v>0.72064471447459544</v>
      </c>
      <c r="O17" s="277">
        <v>2877072633</v>
      </c>
      <c r="P17" s="176"/>
      <c r="Q17" s="45">
        <f t="shared" ref="Q17:Q23" si="0">(O17/J17)</f>
        <v>251360.53057836799</v>
      </c>
      <c r="R17" s="186"/>
      <c r="S17" s="301">
        <v>188</v>
      </c>
      <c r="T17" s="302">
        <v>4437</v>
      </c>
      <c r="U17" s="195"/>
      <c r="V17" s="38">
        <f>(T17/T$14)</f>
        <v>0.74246987951807231</v>
      </c>
      <c r="W17" s="275">
        <f>(T17/T$17)</f>
        <v>1</v>
      </c>
      <c r="X17" s="35">
        <f t="shared" ref="X17:X23" si="1">(T17/D17)</f>
        <v>0.27935528552540451</v>
      </c>
      <c r="Y17" s="200"/>
      <c r="Z17" s="277">
        <v>497527802</v>
      </c>
      <c r="AA17" s="202"/>
      <c r="AB17" s="301">
        <v>16</v>
      </c>
      <c r="AC17" s="302">
        <v>32</v>
      </c>
      <c r="AD17" s="277">
        <v>2874746</v>
      </c>
      <c r="AE17" s="302">
        <v>15</v>
      </c>
      <c r="AF17" s="302">
        <v>55</v>
      </c>
      <c r="AG17" s="277">
        <v>9605408</v>
      </c>
      <c r="AH17" s="302">
        <v>157</v>
      </c>
      <c r="AI17" s="302">
        <v>4350</v>
      </c>
      <c r="AJ17" s="35">
        <f t="shared" ref="AJ17:AJ19" si="2">(AI17/T17)</f>
        <v>0.98039215686274506</v>
      </c>
      <c r="AK17" s="279">
        <v>485047648</v>
      </c>
      <c r="AL17" s="6"/>
    </row>
    <row r="18" spans="1:39" s="297" customFormat="1" x14ac:dyDescent="0.25">
      <c r="A18" s="22">
        <v>5</v>
      </c>
      <c r="B18" s="281" t="s">
        <v>228</v>
      </c>
      <c r="C18" s="290">
        <v>4671</v>
      </c>
      <c r="D18" s="304">
        <v>7047</v>
      </c>
      <c r="E18" s="150"/>
      <c r="F18" s="35">
        <f t="shared" ref="F18:F30" si="3">(D18/D$14)</f>
        <v>0.38100129757785467</v>
      </c>
      <c r="G18" s="289">
        <f t="shared" ref="G18:G20" si="4">(D18/D$17)</f>
        <v>0.44368192406976015</v>
      </c>
      <c r="H18" s="305">
        <v>1311950035</v>
      </c>
      <c r="I18" s="291"/>
      <c r="J18" s="303">
        <v>4542</v>
      </c>
      <c r="K18" s="150"/>
      <c r="L18" s="35">
        <f t="shared" ref="L18:L23" si="5">(J18/J$14)</f>
        <v>0.36277955271565493</v>
      </c>
      <c r="M18" s="289">
        <f t="shared" ref="M18:M20" si="6">(J18/J$17)</f>
        <v>0.39681984972916301</v>
      </c>
      <c r="N18" s="288">
        <f t="shared" ref="N18:N23" si="7">(J18/D18)</f>
        <v>0.64452958705832264</v>
      </c>
      <c r="O18" s="305">
        <v>1004895347</v>
      </c>
      <c r="P18" s="292"/>
      <c r="Q18" s="48">
        <f t="shared" si="0"/>
        <v>221245.12263320124</v>
      </c>
      <c r="R18" s="291"/>
      <c r="S18" s="303">
        <v>129</v>
      </c>
      <c r="T18" s="304">
        <v>2505</v>
      </c>
      <c r="U18" s="293"/>
      <c r="V18" s="35">
        <f t="shared" ref="V18:V23" si="8">(T18/T$14)</f>
        <v>0.41917670682730923</v>
      </c>
      <c r="W18" s="289">
        <f t="shared" ref="W18:W20" si="9">(T18/T$17)</f>
        <v>0.56457065584854627</v>
      </c>
      <c r="X18" s="35">
        <f t="shared" si="1"/>
        <v>0.35547041294167731</v>
      </c>
      <c r="Y18" s="294"/>
      <c r="Z18" s="305">
        <v>307054688</v>
      </c>
      <c r="AA18" s="295"/>
      <c r="AB18" s="303">
        <v>14</v>
      </c>
      <c r="AC18" s="304">
        <v>28</v>
      </c>
      <c r="AD18" s="305">
        <v>2417873</v>
      </c>
      <c r="AE18" s="304">
        <v>7</v>
      </c>
      <c r="AF18" s="304">
        <v>27</v>
      </c>
      <c r="AG18" s="305">
        <v>5736647</v>
      </c>
      <c r="AH18" s="304">
        <v>108</v>
      </c>
      <c r="AI18" s="304">
        <v>2450</v>
      </c>
      <c r="AJ18" s="35">
        <f t="shared" si="2"/>
        <v>0.97804391217564868</v>
      </c>
      <c r="AK18" s="306">
        <v>298900168</v>
      </c>
      <c r="AL18" s="3"/>
    </row>
    <row r="19" spans="1:39" s="297" customFormat="1" x14ac:dyDescent="0.25">
      <c r="A19" s="22">
        <v>6</v>
      </c>
      <c r="B19" s="281" t="s">
        <v>229</v>
      </c>
      <c r="C19" s="290">
        <v>6373</v>
      </c>
      <c r="D19" s="304">
        <v>8245</v>
      </c>
      <c r="E19" s="150"/>
      <c r="F19" s="35">
        <f t="shared" si="3"/>
        <v>0.44577205882352944</v>
      </c>
      <c r="G19" s="289">
        <f t="shared" si="4"/>
        <v>0.51910848076559846</v>
      </c>
      <c r="H19" s="305">
        <v>1929529139</v>
      </c>
      <c r="I19" s="291"/>
      <c r="J19" s="303">
        <v>6315</v>
      </c>
      <c r="K19" s="150"/>
      <c r="L19" s="35">
        <f t="shared" si="5"/>
        <v>0.50439297124600635</v>
      </c>
      <c r="M19" s="289">
        <f t="shared" si="6"/>
        <v>0.55172112528394202</v>
      </c>
      <c r="N19" s="288">
        <f t="shared" si="7"/>
        <v>0.76591873862947246</v>
      </c>
      <c r="O19" s="305">
        <v>1739256025</v>
      </c>
      <c r="P19" s="292"/>
      <c r="Q19" s="48">
        <f t="shared" si="0"/>
        <v>275416.63103721297</v>
      </c>
      <c r="R19" s="291"/>
      <c r="S19" s="303">
        <v>58</v>
      </c>
      <c r="T19" s="304">
        <v>1930</v>
      </c>
      <c r="U19" s="293"/>
      <c r="V19" s="35">
        <f t="shared" si="8"/>
        <v>0.32295850066934406</v>
      </c>
      <c r="W19" s="289">
        <f t="shared" si="9"/>
        <v>0.43497858913680415</v>
      </c>
      <c r="X19" s="35">
        <f t="shared" si="1"/>
        <v>0.23408126137052759</v>
      </c>
      <c r="Y19" s="294"/>
      <c r="Z19" s="305">
        <v>190273114</v>
      </c>
      <c r="AA19" s="295"/>
      <c r="AB19" s="303">
        <v>1</v>
      </c>
      <c r="AC19" s="304">
        <v>2</v>
      </c>
      <c r="AD19" s="305">
        <v>256873</v>
      </c>
      <c r="AE19" s="304">
        <v>8</v>
      </c>
      <c r="AF19" s="304">
        <v>28</v>
      </c>
      <c r="AG19" s="305">
        <v>3868761</v>
      </c>
      <c r="AH19" s="304">
        <v>49</v>
      </c>
      <c r="AI19" s="304">
        <v>1900</v>
      </c>
      <c r="AJ19" s="35">
        <f t="shared" si="2"/>
        <v>0.98445595854922274</v>
      </c>
      <c r="AK19" s="306">
        <v>186147480</v>
      </c>
      <c r="AL19" s="3"/>
    </row>
    <row r="20" spans="1:39" s="297" customFormat="1" x14ac:dyDescent="0.25">
      <c r="A20" s="22">
        <v>7</v>
      </c>
      <c r="B20" s="281" t="s">
        <v>230</v>
      </c>
      <c r="C20" s="290">
        <v>590</v>
      </c>
      <c r="D20" s="304">
        <v>591</v>
      </c>
      <c r="E20" s="150"/>
      <c r="F20" s="35">
        <f t="shared" si="3"/>
        <v>3.1952854671280277E-2</v>
      </c>
      <c r="G20" s="289">
        <f t="shared" si="4"/>
        <v>3.7209595164641437E-2</v>
      </c>
      <c r="H20" s="305">
        <v>133121261</v>
      </c>
      <c r="I20" s="291"/>
      <c r="J20" s="303">
        <v>589</v>
      </c>
      <c r="K20" s="150"/>
      <c r="L20" s="35">
        <f t="shared" si="5"/>
        <v>4.7044728434504794E-2</v>
      </c>
      <c r="M20" s="289">
        <f t="shared" si="6"/>
        <v>5.1459024986894988E-2</v>
      </c>
      <c r="N20" s="288">
        <f t="shared" si="7"/>
        <v>0.99661590524534682</v>
      </c>
      <c r="O20" s="305">
        <v>132921261</v>
      </c>
      <c r="P20" s="292"/>
      <c r="Q20" s="48">
        <f t="shared" si="0"/>
        <v>225672.76910016977</v>
      </c>
      <c r="R20" s="291"/>
      <c r="S20" s="303">
        <v>1</v>
      </c>
      <c r="T20" s="304">
        <v>2</v>
      </c>
      <c r="U20" s="293"/>
      <c r="V20" s="35">
        <f t="shared" si="8"/>
        <v>3.3467202141900936E-4</v>
      </c>
      <c r="W20" s="289">
        <f t="shared" si="9"/>
        <v>4.5075501464953799E-4</v>
      </c>
      <c r="X20" s="35">
        <f t="shared" si="1"/>
        <v>3.3840947546531302E-3</v>
      </c>
      <c r="Y20" s="294"/>
      <c r="Z20" s="305">
        <v>200000</v>
      </c>
      <c r="AA20" s="295"/>
      <c r="AB20" s="303">
        <v>1</v>
      </c>
      <c r="AC20" s="304">
        <v>2</v>
      </c>
      <c r="AD20" s="305">
        <v>200000</v>
      </c>
      <c r="AE20" s="304">
        <v>0</v>
      </c>
      <c r="AF20" s="304">
        <v>0</v>
      </c>
      <c r="AG20" s="305">
        <v>0</v>
      </c>
      <c r="AH20" s="304">
        <v>0</v>
      </c>
      <c r="AI20" s="304">
        <v>0</v>
      </c>
      <c r="AJ20" s="296"/>
      <c r="AK20" s="306">
        <v>0</v>
      </c>
      <c r="AL20" s="3"/>
    </row>
    <row r="21" spans="1:39" x14ac:dyDescent="0.25">
      <c r="A21" s="34">
        <v>8</v>
      </c>
      <c r="B21" s="280" t="s">
        <v>231</v>
      </c>
      <c r="C21" s="178">
        <v>1115</v>
      </c>
      <c r="D21" s="302">
        <v>2613</v>
      </c>
      <c r="E21" s="181"/>
      <c r="F21" s="38">
        <f t="shared" si="3"/>
        <v>0.14127378892733564</v>
      </c>
      <c r="G21" s="275">
        <f>(D21/D$21)</f>
        <v>1</v>
      </c>
      <c r="H21" s="277">
        <v>636927180</v>
      </c>
      <c r="I21" s="186"/>
      <c r="J21" s="301">
        <v>1074</v>
      </c>
      <c r="K21" s="181"/>
      <c r="L21" s="38">
        <f t="shared" si="5"/>
        <v>8.5782747603833864E-2</v>
      </c>
      <c r="M21" s="275">
        <f>(J21/J$21)</f>
        <v>1</v>
      </c>
      <c r="N21" s="288">
        <f t="shared" si="7"/>
        <v>0.41102181400688864</v>
      </c>
      <c r="O21" s="277">
        <v>323997729</v>
      </c>
      <c r="P21" s="176"/>
      <c r="Q21" s="45">
        <f t="shared" si="0"/>
        <v>301673.86312849162</v>
      </c>
      <c r="R21" s="186"/>
      <c r="S21" s="301">
        <v>41</v>
      </c>
      <c r="T21" s="302">
        <v>1539</v>
      </c>
      <c r="U21" s="195"/>
      <c r="V21" s="38">
        <f t="shared" si="8"/>
        <v>0.25753012048192769</v>
      </c>
      <c r="W21" s="275">
        <f>(T21/T$21)</f>
        <v>1</v>
      </c>
      <c r="X21" s="35">
        <f t="shared" si="1"/>
        <v>0.58897818599311136</v>
      </c>
      <c r="Y21" s="200"/>
      <c r="Z21" s="277">
        <v>312929451</v>
      </c>
      <c r="AA21" s="202"/>
      <c r="AB21" s="301">
        <v>9</v>
      </c>
      <c r="AC21" s="302">
        <v>18</v>
      </c>
      <c r="AD21" s="277">
        <v>4420000</v>
      </c>
      <c r="AE21" s="302">
        <v>4</v>
      </c>
      <c r="AF21" s="302">
        <v>15</v>
      </c>
      <c r="AG21" s="277">
        <v>2544664</v>
      </c>
      <c r="AH21" s="302">
        <v>28</v>
      </c>
      <c r="AI21" s="302">
        <v>1506</v>
      </c>
      <c r="AJ21" s="35">
        <f t="shared" ref="AJ21:AJ23" si="10">(AI21/T21)</f>
        <v>0.97855750487329429</v>
      </c>
      <c r="AK21" s="279">
        <v>305964787</v>
      </c>
      <c r="AL21" s="6"/>
    </row>
    <row r="22" spans="1:39" s="297" customFormat="1" x14ac:dyDescent="0.25">
      <c r="A22" s="22">
        <v>9</v>
      </c>
      <c r="B22" s="281" t="s">
        <v>232</v>
      </c>
      <c r="C22" s="290">
        <v>205</v>
      </c>
      <c r="D22" s="304">
        <v>1557</v>
      </c>
      <c r="E22" s="150"/>
      <c r="F22" s="35">
        <f t="shared" si="3"/>
        <v>8.4180363321799304E-2</v>
      </c>
      <c r="G22" s="289">
        <f t="shared" ref="G22:G23" si="11">(D22/D$21)</f>
        <v>0.59586681974741673</v>
      </c>
      <c r="H22" s="305">
        <v>314764990</v>
      </c>
      <c r="I22" s="291"/>
      <c r="J22" s="303">
        <v>191</v>
      </c>
      <c r="K22" s="150"/>
      <c r="L22" s="35">
        <f t="shared" si="5"/>
        <v>1.52555910543131E-2</v>
      </c>
      <c r="M22" s="289">
        <f t="shared" ref="M22:M23" si="12">(J22/J$21)</f>
        <v>0.17783985102420857</v>
      </c>
      <c r="N22" s="288">
        <f t="shared" si="7"/>
        <v>0.12267180475272961</v>
      </c>
      <c r="O22" s="305">
        <v>26227600</v>
      </c>
      <c r="P22" s="292"/>
      <c r="Q22" s="48">
        <f t="shared" si="0"/>
        <v>137317.27748691099</v>
      </c>
      <c r="R22" s="291"/>
      <c r="S22" s="303">
        <v>14</v>
      </c>
      <c r="T22" s="304">
        <v>1366</v>
      </c>
      <c r="U22" s="293"/>
      <c r="V22" s="35">
        <f t="shared" si="8"/>
        <v>0.22858099062918341</v>
      </c>
      <c r="W22" s="289">
        <f t="shared" ref="W22:W23" si="13">(T22/T$21)</f>
        <v>0.88758934372969456</v>
      </c>
      <c r="X22" s="35">
        <f t="shared" si="1"/>
        <v>0.87732819524727035</v>
      </c>
      <c r="Y22" s="294"/>
      <c r="Z22" s="305">
        <v>288537390</v>
      </c>
      <c r="AA22" s="295"/>
      <c r="AB22" s="303">
        <v>0</v>
      </c>
      <c r="AC22" s="304">
        <v>0</v>
      </c>
      <c r="AD22" s="305">
        <v>0</v>
      </c>
      <c r="AE22" s="304">
        <v>0</v>
      </c>
      <c r="AF22" s="304">
        <v>0</v>
      </c>
      <c r="AG22" s="305">
        <v>0</v>
      </c>
      <c r="AH22" s="304">
        <v>14</v>
      </c>
      <c r="AI22" s="304">
        <v>1366</v>
      </c>
      <c r="AJ22" s="35">
        <f t="shared" si="10"/>
        <v>1</v>
      </c>
      <c r="AK22" s="306">
        <v>288537390</v>
      </c>
      <c r="AL22" s="3"/>
    </row>
    <row r="23" spans="1:39" s="297" customFormat="1" x14ac:dyDescent="0.25">
      <c r="A23" s="22">
        <v>10</v>
      </c>
      <c r="B23" s="281" t="s">
        <v>233</v>
      </c>
      <c r="C23" s="290">
        <v>910</v>
      </c>
      <c r="D23" s="304">
        <v>1056</v>
      </c>
      <c r="E23" s="150"/>
      <c r="F23" s="35">
        <f t="shared" si="3"/>
        <v>5.7093425605536333E-2</v>
      </c>
      <c r="G23" s="289">
        <f t="shared" si="11"/>
        <v>0.40413318025258321</v>
      </c>
      <c r="H23" s="305">
        <v>322162190</v>
      </c>
      <c r="I23" s="291"/>
      <c r="J23" s="303">
        <v>883</v>
      </c>
      <c r="K23" s="150"/>
      <c r="L23" s="35">
        <f t="shared" si="5"/>
        <v>7.052715654952077E-2</v>
      </c>
      <c r="M23" s="289">
        <f t="shared" si="12"/>
        <v>0.82216014897579148</v>
      </c>
      <c r="N23" s="288">
        <f t="shared" si="7"/>
        <v>0.83617424242424243</v>
      </c>
      <c r="O23" s="305">
        <v>297770129</v>
      </c>
      <c r="P23" s="292"/>
      <c r="Q23" s="48">
        <f t="shared" si="0"/>
        <v>337225.51415628538</v>
      </c>
      <c r="R23" s="291"/>
      <c r="S23" s="303">
        <v>27</v>
      </c>
      <c r="T23" s="304">
        <v>173</v>
      </c>
      <c r="U23" s="293"/>
      <c r="V23" s="35">
        <f t="shared" si="8"/>
        <v>2.894912985274431E-2</v>
      </c>
      <c r="W23" s="289">
        <f t="shared" si="13"/>
        <v>0.11241065627030539</v>
      </c>
      <c r="X23" s="35">
        <f t="shared" si="1"/>
        <v>0.16382575757575757</v>
      </c>
      <c r="Y23" s="294"/>
      <c r="Z23" s="305">
        <v>24392061</v>
      </c>
      <c r="AA23" s="295"/>
      <c r="AB23" s="303">
        <v>9</v>
      </c>
      <c r="AC23" s="304">
        <v>18</v>
      </c>
      <c r="AD23" s="305">
        <v>4420000</v>
      </c>
      <c r="AE23" s="304">
        <v>4</v>
      </c>
      <c r="AF23" s="304">
        <v>15</v>
      </c>
      <c r="AG23" s="305">
        <v>2544664</v>
      </c>
      <c r="AH23" s="304">
        <v>14</v>
      </c>
      <c r="AI23" s="304">
        <v>140</v>
      </c>
      <c r="AJ23" s="35">
        <f t="shared" si="10"/>
        <v>0.80924855491329484</v>
      </c>
      <c r="AK23" s="306">
        <v>17427397</v>
      </c>
      <c r="AL23" s="3"/>
    </row>
    <row r="24" spans="1:39" x14ac:dyDescent="0.25">
      <c r="A24" s="34">
        <v>11</v>
      </c>
      <c r="B24" s="281"/>
      <c r="C24" s="178"/>
      <c r="D24" s="302"/>
      <c r="E24" s="181"/>
      <c r="F24" s="275"/>
      <c r="G24" s="275"/>
      <c r="H24" s="277"/>
      <c r="I24" s="186"/>
      <c r="J24" s="301"/>
      <c r="K24" s="181"/>
      <c r="L24" s="275"/>
      <c r="M24" s="275"/>
      <c r="N24" s="198"/>
      <c r="O24" s="277"/>
      <c r="P24" s="176"/>
      <c r="Q24" s="190"/>
      <c r="R24" s="186"/>
      <c r="S24" s="301"/>
      <c r="T24" s="302"/>
      <c r="U24" s="195"/>
      <c r="V24" s="275"/>
      <c r="W24" s="275"/>
      <c r="X24" s="198"/>
      <c r="Y24" s="200"/>
      <c r="Z24" s="277"/>
      <c r="AA24" s="202"/>
      <c r="AB24" s="301"/>
      <c r="AC24" s="302"/>
      <c r="AD24" s="277"/>
      <c r="AE24" s="302"/>
      <c r="AF24" s="302"/>
      <c r="AG24" s="277"/>
      <c r="AH24" s="302"/>
      <c r="AI24" s="302"/>
      <c r="AJ24" s="278"/>
      <c r="AK24" s="279"/>
      <c r="AL24" s="6"/>
    </row>
    <row r="25" spans="1:39" x14ac:dyDescent="0.25">
      <c r="A25" s="34">
        <v>12</v>
      </c>
      <c r="B25" s="280" t="s">
        <v>234</v>
      </c>
      <c r="C25" s="178">
        <v>12457</v>
      </c>
      <c r="D25" s="302">
        <v>18200</v>
      </c>
      <c r="E25" s="181"/>
      <c r="F25" s="38">
        <f t="shared" si="3"/>
        <v>0.98399653979238755</v>
      </c>
      <c r="G25" s="275">
        <f>(D25/D$25)</f>
        <v>1</v>
      </c>
      <c r="H25" s="277">
        <v>3892584981</v>
      </c>
      <c r="I25" s="186"/>
      <c r="J25" s="301">
        <v>12232</v>
      </c>
      <c r="K25" s="181"/>
      <c r="L25" s="38">
        <f t="shared" ref="L25:L30" si="14">(J25/J$14)</f>
        <v>0.97699680511182108</v>
      </c>
      <c r="M25" s="275">
        <f>(J25/J$25)</f>
        <v>1</v>
      </c>
      <c r="N25" s="288">
        <f t="shared" ref="N25:N66" si="15">(J25/D25)</f>
        <v>0.67208791208791208</v>
      </c>
      <c r="O25" s="277">
        <v>3084277728</v>
      </c>
      <c r="P25" s="176"/>
      <c r="Q25" s="45">
        <f t="shared" ref="Q25:Q30" si="16">(O25/J25)</f>
        <v>252148.27730542838</v>
      </c>
      <c r="R25" s="186"/>
      <c r="S25" s="301">
        <v>225</v>
      </c>
      <c r="T25" s="302">
        <v>5968</v>
      </c>
      <c r="U25" s="195"/>
      <c r="V25" s="38">
        <f t="shared" ref="V25:V30" si="17">(T25/T$14)</f>
        <v>0.99866131191432395</v>
      </c>
      <c r="W25" s="275">
        <f>(T25/T$25)</f>
        <v>1</v>
      </c>
      <c r="X25" s="35">
        <f t="shared" ref="X25:X29" si="18">(T25/D25)</f>
        <v>0.32791208791208792</v>
      </c>
      <c r="Y25" s="200"/>
      <c r="Z25" s="277">
        <v>808307253</v>
      </c>
      <c r="AA25" s="202"/>
      <c r="AB25" s="301">
        <v>21</v>
      </c>
      <c r="AC25" s="302">
        <v>42</v>
      </c>
      <c r="AD25" s="277">
        <v>5144746</v>
      </c>
      <c r="AE25" s="302">
        <v>19</v>
      </c>
      <c r="AF25" s="302">
        <v>70</v>
      </c>
      <c r="AG25" s="277">
        <v>12150072</v>
      </c>
      <c r="AH25" s="302">
        <v>185</v>
      </c>
      <c r="AI25" s="302">
        <v>5856</v>
      </c>
      <c r="AJ25" s="35">
        <f t="shared" ref="AJ25:AJ29" si="19">(AI25/T25)</f>
        <v>0.98123324396782841</v>
      </c>
      <c r="AK25" s="279">
        <v>791012435</v>
      </c>
      <c r="AL25" s="6"/>
      <c r="AM25" s="282"/>
    </row>
    <row r="26" spans="1:39" s="297" customFormat="1" x14ac:dyDescent="0.25">
      <c r="A26" s="22">
        <v>13</v>
      </c>
      <c r="B26" s="281" t="s">
        <v>235</v>
      </c>
      <c r="C26" s="290">
        <v>12226</v>
      </c>
      <c r="D26" s="304">
        <v>17964</v>
      </c>
      <c r="E26" s="150"/>
      <c r="F26" s="35">
        <f t="shared" si="3"/>
        <v>0.9712370242214533</v>
      </c>
      <c r="G26" s="289">
        <f t="shared" ref="G26:G29" si="20">(D26/D$25)</f>
        <v>0.98703296703296706</v>
      </c>
      <c r="H26" s="305">
        <v>3808880847</v>
      </c>
      <c r="I26" s="291"/>
      <c r="J26" s="303">
        <v>12002</v>
      </c>
      <c r="K26" s="150"/>
      <c r="L26" s="35">
        <f t="shared" si="14"/>
        <v>0.95862619808306704</v>
      </c>
      <c r="M26" s="289">
        <f t="shared" ref="M26:M29" si="21">(J26/J$25)</f>
        <v>0.98119686069326362</v>
      </c>
      <c r="N26" s="288">
        <f t="shared" si="15"/>
        <v>0.66811400578935654</v>
      </c>
      <c r="O26" s="305">
        <v>3001595838</v>
      </c>
      <c r="P26" s="292"/>
      <c r="Q26" s="48">
        <f t="shared" si="16"/>
        <v>250091.30461589736</v>
      </c>
      <c r="R26" s="291"/>
      <c r="S26" s="303">
        <v>224</v>
      </c>
      <c r="T26" s="304">
        <v>5962</v>
      </c>
      <c r="U26" s="293"/>
      <c r="V26" s="35">
        <f t="shared" si="17"/>
        <v>0.99765729585006691</v>
      </c>
      <c r="W26" s="289">
        <f t="shared" ref="W26:W29" si="22">(T26/T$25)</f>
        <v>0.99899463806970512</v>
      </c>
      <c r="X26" s="35">
        <f t="shared" si="18"/>
        <v>0.33188599421064352</v>
      </c>
      <c r="Y26" s="294"/>
      <c r="Z26" s="305">
        <v>807285009</v>
      </c>
      <c r="AA26" s="295"/>
      <c r="AB26" s="303">
        <v>21</v>
      </c>
      <c r="AC26" s="304">
        <v>42</v>
      </c>
      <c r="AD26" s="305">
        <v>5144746</v>
      </c>
      <c r="AE26" s="304">
        <v>19</v>
      </c>
      <c r="AF26" s="304">
        <v>70</v>
      </c>
      <c r="AG26" s="305">
        <v>12150072</v>
      </c>
      <c r="AH26" s="304">
        <v>184</v>
      </c>
      <c r="AI26" s="304">
        <v>5850</v>
      </c>
      <c r="AJ26" s="35">
        <f t="shared" si="19"/>
        <v>0.98121435759812148</v>
      </c>
      <c r="AK26" s="306">
        <v>789990191</v>
      </c>
      <c r="AL26" s="3"/>
    </row>
    <row r="27" spans="1:39" s="297" customFormat="1" x14ac:dyDescent="0.25">
      <c r="A27" s="22">
        <v>14</v>
      </c>
      <c r="B27" s="281" t="s">
        <v>236</v>
      </c>
      <c r="C27" s="290">
        <v>7452</v>
      </c>
      <c r="D27" s="304">
        <v>12083</v>
      </c>
      <c r="E27" s="150"/>
      <c r="F27" s="35">
        <f t="shared" si="3"/>
        <v>0.653276384083045</v>
      </c>
      <c r="G27" s="289">
        <f t="shared" si="20"/>
        <v>0.66390109890109894</v>
      </c>
      <c r="H27" s="305">
        <v>2281183732</v>
      </c>
      <c r="I27" s="291"/>
      <c r="J27" s="303">
        <v>7292</v>
      </c>
      <c r="K27" s="150"/>
      <c r="L27" s="35">
        <f t="shared" si="14"/>
        <v>0.58242811501597447</v>
      </c>
      <c r="M27" s="289">
        <f t="shared" si="21"/>
        <v>0.59614126880313933</v>
      </c>
      <c r="N27" s="288">
        <f t="shared" si="15"/>
        <v>0.6034925101382107</v>
      </c>
      <c r="O27" s="305">
        <v>1643353223</v>
      </c>
      <c r="P27" s="292"/>
      <c r="Q27" s="48">
        <f t="shared" si="16"/>
        <v>225363.85394953375</v>
      </c>
      <c r="R27" s="291"/>
      <c r="S27" s="303">
        <v>160</v>
      </c>
      <c r="T27" s="304">
        <v>4791</v>
      </c>
      <c r="U27" s="293"/>
      <c r="V27" s="35">
        <f t="shared" si="17"/>
        <v>0.80170682730923692</v>
      </c>
      <c r="W27" s="289">
        <f t="shared" si="22"/>
        <v>0.80278150134048254</v>
      </c>
      <c r="X27" s="35">
        <f t="shared" si="18"/>
        <v>0.3965074898617893</v>
      </c>
      <c r="Y27" s="294"/>
      <c r="Z27" s="305">
        <v>637830509</v>
      </c>
      <c r="AA27" s="295"/>
      <c r="AB27" s="303">
        <v>15</v>
      </c>
      <c r="AC27" s="304">
        <v>30</v>
      </c>
      <c r="AD27" s="305">
        <v>2617873</v>
      </c>
      <c r="AE27" s="304">
        <v>12</v>
      </c>
      <c r="AF27" s="304">
        <v>44</v>
      </c>
      <c r="AG27" s="305">
        <v>7776647</v>
      </c>
      <c r="AH27" s="304">
        <v>133</v>
      </c>
      <c r="AI27" s="304">
        <v>4717</v>
      </c>
      <c r="AJ27" s="35">
        <f t="shared" si="19"/>
        <v>0.98455437278230018</v>
      </c>
      <c r="AK27" s="306">
        <v>627435989</v>
      </c>
      <c r="AL27" s="3"/>
    </row>
    <row r="28" spans="1:39" s="297" customFormat="1" x14ac:dyDescent="0.25">
      <c r="A28" s="22">
        <v>15</v>
      </c>
      <c r="B28" s="281" t="s">
        <v>237</v>
      </c>
      <c r="C28" s="290">
        <v>4774</v>
      </c>
      <c r="D28" s="304">
        <v>5881</v>
      </c>
      <c r="E28" s="150"/>
      <c r="F28" s="35">
        <f t="shared" si="3"/>
        <v>0.3179606401384083</v>
      </c>
      <c r="G28" s="289">
        <f t="shared" si="20"/>
        <v>0.32313186813186812</v>
      </c>
      <c r="H28" s="305">
        <v>1527697115</v>
      </c>
      <c r="I28" s="291"/>
      <c r="J28" s="303">
        <v>4710</v>
      </c>
      <c r="K28" s="150"/>
      <c r="L28" s="35">
        <f t="shared" si="14"/>
        <v>0.37619808306709263</v>
      </c>
      <c r="M28" s="289">
        <f t="shared" si="21"/>
        <v>0.38505559189012428</v>
      </c>
      <c r="N28" s="288">
        <f t="shared" si="15"/>
        <v>0.80088420336677435</v>
      </c>
      <c r="O28" s="305">
        <v>1358242615</v>
      </c>
      <c r="P28" s="292"/>
      <c r="Q28" s="48">
        <f t="shared" si="16"/>
        <v>288374.22823779192</v>
      </c>
      <c r="R28" s="291"/>
      <c r="S28" s="303">
        <v>64</v>
      </c>
      <c r="T28" s="304">
        <v>1171</v>
      </c>
      <c r="U28" s="293"/>
      <c r="V28" s="35">
        <f t="shared" si="17"/>
        <v>0.19595046854082998</v>
      </c>
      <c r="W28" s="289">
        <f t="shared" si="22"/>
        <v>0.19621313672922253</v>
      </c>
      <c r="X28" s="35">
        <f t="shared" si="18"/>
        <v>0.19911579663322565</v>
      </c>
      <c r="Y28" s="294"/>
      <c r="Z28" s="305">
        <v>169454500</v>
      </c>
      <c r="AA28" s="295"/>
      <c r="AB28" s="303">
        <v>6</v>
      </c>
      <c r="AC28" s="304">
        <v>12</v>
      </c>
      <c r="AD28" s="305">
        <v>2526873</v>
      </c>
      <c r="AE28" s="304">
        <v>7</v>
      </c>
      <c r="AF28" s="304">
        <v>26</v>
      </c>
      <c r="AG28" s="305">
        <v>4373425</v>
      </c>
      <c r="AH28" s="304">
        <v>51</v>
      </c>
      <c r="AI28" s="304">
        <v>1133</v>
      </c>
      <c r="AJ28" s="35">
        <f t="shared" si="19"/>
        <v>0.96754910333048672</v>
      </c>
      <c r="AK28" s="306">
        <v>162554202</v>
      </c>
      <c r="AL28" s="3"/>
    </row>
    <row r="29" spans="1:39" s="297" customFormat="1" x14ac:dyDescent="0.25">
      <c r="A29" s="22">
        <v>16</v>
      </c>
      <c r="B29" s="281" t="s">
        <v>238</v>
      </c>
      <c r="C29" s="290">
        <v>231</v>
      </c>
      <c r="D29" s="304">
        <v>236</v>
      </c>
      <c r="E29" s="150"/>
      <c r="F29" s="35">
        <f t="shared" si="3"/>
        <v>1.2759515570934256E-2</v>
      </c>
      <c r="G29" s="289">
        <f t="shared" si="20"/>
        <v>1.2967032967032967E-2</v>
      </c>
      <c r="H29" s="305">
        <v>83704134</v>
      </c>
      <c r="I29" s="291"/>
      <c r="J29" s="303">
        <v>230</v>
      </c>
      <c r="K29" s="150"/>
      <c r="L29" s="35">
        <f t="shared" si="14"/>
        <v>1.8370607028753993E-2</v>
      </c>
      <c r="M29" s="289">
        <f t="shared" si="21"/>
        <v>1.8803139306736428E-2</v>
      </c>
      <c r="N29" s="288">
        <f t="shared" si="15"/>
        <v>0.97457627118644063</v>
      </c>
      <c r="O29" s="305">
        <v>82681890</v>
      </c>
      <c r="P29" s="292"/>
      <c r="Q29" s="48">
        <f t="shared" si="16"/>
        <v>359486.47826086957</v>
      </c>
      <c r="R29" s="291"/>
      <c r="S29" s="303">
        <v>1</v>
      </c>
      <c r="T29" s="304">
        <v>6</v>
      </c>
      <c r="U29" s="293"/>
      <c r="V29" s="57">
        <f t="shared" si="17"/>
        <v>1.004016064257028E-3</v>
      </c>
      <c r="W29" s="289">
        <f t="shared" si="22"/>
        <v>1.0053619302949062E-3</v>
      </c>
      <c r="X29" s="35">
        <f t="shared" si="18"/>
        <v>2.5423728813559324E-2</v>
      </c>
      <c r="Y29" s="294"/>
      <c r="Z29" s="305">
        <v>1022244</v>
      </c>
      <c r="AA29" s="295"/>
      <c r="AB29" s="303">
        <v>0</v>
      </c>
      <c r="AC29" s="304">
        <v>0</v>
      </c>
      <c r="AD29" s="305">
        <v>0</v>
      </c>
      <c r="AE29" s="304">
        <v>0</v>
      </c>
      <c r="AF29" s="304">
        <v>0</v>
      </c>
      <c r="AG29" s="305">
        <v>0</v>
      </c>
      <c r="AH29" s="304">
        <v>1</v>
      </c>
      <c r="AI29" s="304">
        <v>6</v>
      </c>
      <c r="AJ29" s="35">
        <f t="shared" si="19"/>
        <v>1</v>
      </c>
      <c r="AK29" s="306">
        <v>1022244</v>
      </c>
      <c r="AL29" s="3"/>
    </row>
    <row r="30" spans="1:39" x14ac:dyDescent="0.25">
      <c r="A30" s="34">
        <v>17</v>
      </c>
      <c r="B30" s="117" t="s">
        <v>239</v>
      </c>
      <c r="C30" s="178">
        <v>292</v>
      </c>
      <c r="D30" s="302">
        <v>296</v>
      </c>
      <c r="E30" s="181"/>
      <c r="F30" s="38">
        <f t="shared" si="3"/>
        <v>1.6003460207612456E-2</v>
      </c>
      <c r="G30" s="275"/>
      <c r="H30" s="277">
        <v>118942634</v>
      </c>
      <c r="I30" s="186"/>
      <c r="J30" s="301">
        <v>288</v>
      </c>
      <c r="K30" s="181"/>
      <c r="L30" s="38">
        <f t="shared" si="14"/>
        <v>2.3003194888178913E-2</v>
      </c>
      <c r="M30" s="275"/>
      <c r="N30" s="288">
        <f t="shared" si="15"/>
        <v>0.97297297297297303</v>
      </c>
      <c r="O30" s="277">
        <v>116792634</v>
      </c>
      <c r="P30" s="176"/>
      <c r="Q30" s="45">
        <f t="shared" si="16"/>
        <v>405529.97916666669</v>
      </c>
      <c r="R30" s="186"/>
      <c r="S30" s="301">
        <v>4</v>
      </c>
      <c r="T30" s="302">
        <v>8</v>
      </c>
      <c r="U30" s="195"/>
      <c r="V30" s="56">
        <f t="shared" si="17"/>
        <v>1.3386880856760374E-3</v>
      </c>
      <c r="W30" s="275"/>
      <c r="X30" s="198"/>
      <c r="Y30" s="200"/>
      <c r="Z30" s="277">
        <v>2150000</v>
      </c>
      <c r="AA30" s="202"/>
      <c r="AB30" s="301">
        <v>4</v>
      </c>
      <c r="AC30" s="302">
        <v>8</v>
      </c>
      <c r="AD30" s="277">
        <v>2150000</v>
      </c>
      <c r="AE30" s="302">
        <v>0</v>
      </c>
      <c r="AF30" s="302">
        <v>0</v>
      </c>
      <c r="AG30" s="277">
        <v>0</v>
      </c>
      <c r="AH30" s="302">
        <v>0</v>
      </c>
      <c r="AI30" s="302">
        <v>0</v>
      </c>
      <c r="AJ30" s="278"/>
      <c r="AK30" s="279">
        <v>0</v>
      </c>
      <c r="AL30" s="6"/>
    </row>
    <row r="31" spans="1:39" x14ac:dyDescent="0.25">
      <c r="A31" s="34">
        <v>18</v>
      </c>
      <c r="B31" s="8"/>
      <c r="C31" s="178"/>
      <c r="D31" s="179"/>
      <c r="E31" s="181"/>
      <c r="F31" s="275"/>
      <c r="G31" s="275"/>
      <c r="H31" s="184"/>
      <c r="I31" s="186"/>
      <c r="J31" s="197"/>
      <c r="K31" s="181"/>
      <c r="L31" s="275"/>
      <c r="M31" s="275"/>
      <c r="N31" s="198"/>
      <c r="O31" s="184"/>
      <c r="P31" s="176"/>
      <c r="Q31" s="190"/>
      <c r="R31" s="186"/>
      <c r="S31" s="192"/>
      <c r="T31" s="193"/>
      <c r="U31" s="195"/>
      <c r="V31" s="275"/>
      <c r="W31" s="275"/>
      <c r="X31" s="198"/>
      <c r="Y31" s="200"/>
      <c r="Z31" s="184"/>
      <c r="AA31" s="202"/>
      <c r="AB31" s="276"/>
      <c r="AC31" s="193"/>
      <c r="AD31" s="277"/>
      <c r="AE31" s="193"/>
      <c r="AF31" s="193"/>
      <c r="AG31" s="277"/>
      <c r="AH31" s="193"/>
      <c r="AI31" s="193"/>
      <c r="AJ31" s="278"/>
      <c r="AK31" s="279"/>
      <c r="AL31" s="6"/>
    </row>
    <row r="32" spans="1:39" s="172" customFormat="1" x14ac:dyDescent="0.25">
      <c r="A32" s="34">
        <v>19</v>
      </c>
      <c r="B32" s="283" t="s">
        <v>240</v>
      </c>
      <c r="C32" s="69">
        <v>4449</v>
      </c>
      <c r="D32" s="9">
        <v>7406</v>
      </c>
      <c r="E32" s="181"/>
      <c r="F32" s="38">
        <f t="shared" ref="F32" si="23">(D32/D$14)</f>
        <v>0.40041089965397925</v>
      </c>
      <c r="G32" s="275">
        <f>(D32/D$32)</f>
        <v>1</v>
      </c>
      <c r="H32" s="17">
        <v>1441863937</v>
      </c>
      <c r="I32" s="186"/>
      <c r="J32" s="13">
        <v>4397</v>
      </c>
      <c r="K32" s="181"/>
      <c r="L32" s="38">
        <f t="shared" ref="L32:L38" si="24">(J32/J$14)</f>
        <v>0.35119808306709266</v>
      </c>
      <c r="M32" s="275">
        <f>(J32/J$32)</f>
        <v>1</v>
      </c>
      <c r="N32" s="288">
        <f t="shared" si="15"/>
        <v>0.59370780448285176</v>
      </c>
      <c r="O32" s="17">
        <v>998970496</v>
      </c>
      <c r="P32" s="176"/>
      <c r="Q32" s="45">
        <f>(O32/J32)</f>
        <v>227193.65385490106</v>
      </c>
      <c r="R32" s="186"/>
      <c r="S32" s="13">
        <v>52</v>
      </c>
      <c r="T32" s="9">
        <v>3009</v>
      </c>
      <c r="U32" s="195"/>
      <c r="V32" s="38">
        <f t="shared" ref="V32:V38" si="25">(T32/T$14)</f>
        <v>0.50351405622489964</v>
      </c>
      <c r="W32" s="275">
        <f>(T32/T$32)</f>
        <v>1</v>
      </c>
      <c r="X32" s="198">
        <f>(T32/D32)</f>
        <v>0.40629219551714824</v>
      </c>
      <c r="Y32" s="200"/>
      <c r="Z32" s="17">
        <v>442893441</v>
      </c>
      <c r="AA32" s="202"/>
      <c r="AB32" s="13">
        <v>1</v>
      </c>
      <c r="AC32" s="9">
        <v>2</v>
      </c>
      <c r="AD32" s="17">
        <v>525000</v>
      </c>
      <c r="AE32" s="9">
        <v>1</v>
      </c>
      <c r="AF32" s="9">
        <v>4</v>
      </c>
      <c r="AG32" s="17">
        <v>2683806</v>
      </c>
      <c r="AH32" s="9">
        <v>50</v>
      </c>
      <c r="AI32" s="9">
        <v>3003</v>
      </c>
      <c r="AJ32" s="35">
        <f t="shared" ref="AJ32:AJ34" si="26">(AI32/T32)</f>
        <v>0.9980059820538385</v>
      </c>
      <c r="AK32" s="42">
        <v>439684635</v>
      </c>
      <c r="AL32" s="6"/>
    </row>
    <row r="33" spans="1:38" x14ac:dyDescent="0.25">
      <c r="A33" s="34">
        <v>20</v>
      </c>
      <c r="B33" s="284" t="s">
        <v>39</v>
      </c>
      <c r="C33" s="68">
        <v>1419</v>
      </c>
      <c r="D33" s="12">
        <v>1745</v>
      </c>
      <c r="E33" s="149">
        <v>4</v>
      </c>
      <c r="F33" s="35">
        <f t="shared" ref="F33:F38" si="27">(D33/D$14)</f>
        <v>9.4344723183391002E-2</v>
      </c>
      <c r="G33" s="289">
        <f t="shared" ref="G33:G38" si="28">(D33/D$32)</f>
        <v>0.23561976775587362</v>
      </c>
      <c r="H33" s="16">
        <v>305089957</v>
      </c>
      <c r="I33" s="136">
        <v>5</v>
      </c>
      <c r="J33" s="167">
        <v>1405</v>
      </c>
      <c r="K33" s="154">
        <v>3</v>
      </c>
      <c r="L33" s="35">
        <f t="shared" si="24"/>
        <v>0.11222044728434505</v>
      </c>
      <c r="M33" s="289">
        <f t="shared" ref="M33:M38" si="29">(J33/J$32)</f>
        <v>0.31953604730498064</v>
      </c>
      <c r="N33" s="288">
        <f t="shared" si="15"/>
        <v>0.80515759312320911</v>
      </c>
      <c r="O33" s="16">
        <v>268392737</v>
      </c>
      <c r="P33" s="154">
        <v>4</v>
      </c>
      <c r="Q33" s="45">
        <f>(O33/J33)</f>
        <v>191026.8590747331</v>
      </c>
      <c r="R33" s="96">
        <v>21</v>
      </c>
      <c r="S33" s="167">
        <v>14</v>
      </c>
      <c r="T33" s="94">
        <v>340</v>
      </c>
      <c r="U33" s="162">
        <v>7</v>
      </c>
      <c r="V33" s="35">
        <f t="shared" si="25"/>
        <v>5.6894243641231593E-2</v>
      </c>
      <c r="W33" s="289">
        <f t="shared" ref="W33:W38" si="30">(T33/T$32)</f>
        <v>0.11299435028248588</v>
      </c>
      <c r="X33" s="288">
        <f>(T33/D33)</f>
        <v>0.19484240687679083</v>
      </c>
      <c r="Y33" s="98">
        <v>8</v>
      </c>
      <c r="Z33" s="16">
        <v>36697220</v>
      </c>
      <c r="AA33" s="286">
        <v>6</v>
      </c>
      <c r="AB33" s="11">
        <v>1</v>
      </c>
      <c r="AC33" s="12">
        <v>2</v>
      </c>
      <c r="AD33" s="16">
        <v>525000</v>
      </c>
      <c r="AE33" s="12">
        <v>1</v>
      </c>
      <c r="AF33" s="12">
        <v>4</v>
      </c>
      <c r="AG33" s="16">
        <v>2683806</v>
      </c>
      <c r="AH33" s="12">
        <v>12</v>
      </c>
      <c r="AI33" s="12">
        <v>334</v>
      </c>
      <c r="AJ33" s="35">
        <f t="shared" si="26"/>
        <v>0.98235294117647054</v>
      </c>
      <c r="AK33" s="65">
        <v>33488414</v>
      </c>
      <c r="AL33" s="64"/>
    </row>
    <row r="34" spans="1:38" x14ac:dyDescent="0.25">
      <c r="A34" s="34">
        <v>21</v>
      </c>
      <c r="B34" s="284" t="s">
        <v>43</v>
      </c>
      <c r="C34" s="68">
        <v>895</v>
      </c>
      <c r="D34" s="12">
        <v>986</v>
      </c>
      <c r="E34" s="149">
        <v>7</v>
      </c>
      <c r="F34" s="35">
        <f t="shared" si="27"/>
        <v>5.3308823529411763E-2</v>
      </c>
      <c r="G34" s="289">
        <f t="shared" si="28"/>
        <v>0.13313529570618418</v>
      </c>
      <c r="H34" s="16">
        <v>232772259</v>
      </c>
      <c r="I34" s="136">
        <v>8</v>
      </c>
      <c r="J34" s="167">
        <v>886</v>
      </c>
      <c r="K34" s="154">
        <v>5</v>
      </c>
      <c r="L34" s="35">
        <f t="shared" si="24"/>
        <v>7.0766773162939292E-2</v>
      </c>
      <c r="M34" s="289">
        <f t="shared" si="29"/>
        <v>0.20150102342506254</v>
      </c>
      <c r="N34" s="288">
        <f t="shared" si="15"/>
        <v>0.89858012170385393</v>
      </c>
      <c r="O34" s="16">
        <v>212022259</v>
      </c>
      <c r="P34" s="154">
        <v>5</v>
      </c>
      <c r="Q34" s="48">
        <v>239302.77539503385</v>
      </c>
      <c r="R34" s="96">
        <v>12</v>
      </c>
      <c r="S34" s="167">
        <v>9</v>
      </c>
      <c r="T34" s="94">
        <v>100</v>
      </c>
      <c r="U34" s="154">
        <v>9</v>
      </c>
      <c r="V34" s="35">
        <f t="shared" si="25"/>
        <v>1.6733601070950468E-2</v>
      </c>
      <c r="W34" s="289">
        <f t="shared" si="30"/>
        <v>3.3233632436025257E-2</v>
      </c>
      <c r="X34" s="288">
        <f>(T34/D34)</f>
        <v>0.10141987829614604</v>
      </c>
      <c r="Y34" s="98">
        <v>10</v>
      </c>
      <c r="Z34" s="16">
        <v>20750000</v>
      </c>
      <c r="AA34" s="49">
        <v>9</v>
      </c>
      <c r="AB34" s="11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9</v>
      </c>
      <c r="AI34" s="12">
        <v>100</v>
      </c>
      <c r="AJ34" s="35">
        <f t="shared" si="26"/>
        <v>1</v>
      </c>
      <c r="AK34" s="65">
        <v>20750000</v>
      </c>
      <c r="AL34" s="5"/>
    </row>
    <row r="35" spans="1:38" x14ac:dyDescent="0.25">
      <c r="A35" s="34">
        <v>22</v>
      </c>
      <c r="B35" s="284" t="s">
        <v>56</v>
      </c>
      <c r="C35" s="68">
        <v>481</v>
      </c>
      <c r="D35" s="12">
        <v>481</v>
      </c>
      <c r="E35" s="149">
        <v>10</v>
      </c>
      <c r="F35" s="35">
        <f t="shared" si="27"/>
        <v>2.6005622837370242E-2</v>
      </c>
      <c r="G35" s="289">
        <f t="shared" si="28"/>
        <v>6.4947339994598979E-2</v>
      </c>
      <c r="H35" s="16">
        <v>119049692</v>
      </c>
      <c r="I35" s="136">
        <v>10</v>
      </c>
      <c r="J35" s="167">
        <v>481</v>
      </c>
      <c r="K35" s="154">
        <v>9</v>
      </c>
      <c r="L35" s="35">
        <f t="shared" si="24"/>
        <v>3.8418530351437698E-2</v>
      </c>
      <c r="M35" s="289">
        <f t="shared" si="29"/>
        <v>0.1093927677962247</v>
      </c>
      <c r="N35" s="288">
        <f t="shared" si="15"/>
        <v>1</v>
      </c>
      <c r="O35" s="16">
        <v>119049692</v>
      </c>
      <c r="P35" s="154">
        <v>9</v>
      </c>
      <c r="Q35" s="48">
        <v>247504.55717255716</v>
      </c>
      <c r="R35" s="96">
        <v>10</v>
      </c>
      <c r="S35" s="167">
        <v>0</v>
      </c>
      <c r="T35" s="94">
        <v>0</v>
      </c>
      <c r="U35" s="162"/>
      <c r="V35" s="35">
        <f t="shared" si="25"/>
        <v>0</v>
      </c>
      <c r="W35" s="289">
        <f t="shared" si="30"/>
        <v>0</v>
      </c>
      <c r="X35" s="288"/>
      <c r="Y35" s="98"/>
      <c r="Z35" s="16">
        <v>0</v>
      </c>
      <c r="AA35" s="100"/>
      <c r="AB35" s="11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  <c r="AL35" s="22"/>
    </row>
    <row r="36" spans="1:38" x14ac:dyDescent="0.25">
      <c r="A36" s="34">
        <v>23</v>
      </c>
      <c r="B36" s="284" t="s">
        <v>74</v>
      </c>
      <c r="C36" s="68">
        <v>560</v>
      </c>
      <c r="D36" s="12">
        <v>902</v>
      </c>
      <c r="E36" s="149">
        <v>9</v>
      </c>
      <c r="F36" s="35">
        <f t="shared" si="27"/>
        <v>4.8767301038062282E-2</v>
      </c>
      <c r="G36" s="289">
        <f t="shared" si="28"/>
        <v>0.12179314069673237</v>
      </c>
      <c r="H36" s="16">
        <v>238152726</v>
      </c>
      <c r="I36" s="136">
        <v>7</v>
      </c>
      <c r="J36" s="167">
        <v>552</v>
      </c>
      <c r="K36" s="154">
        <v>8</v>
      </c>
      <c r="L36" s="35">
        <f t="shared" si="24"/>
        <v>4.4089456869009586E-2</v>
      </c>
      <c r="M36" s="289">
        <f t="shared" si="29"/>
        <v>0.12554014100523084</v>
      </c>
      <c r="N36" s="288">
        <f t="shared" si="15"/>
        <v>0.61197339246119731</v>
      </c>
      <c r="O36" s="16">
        <v>169644326</v>
      </c>
      <c r="P36" s="154">
        <v>8</v>
      </c>
      <c r="Q36" s="48">
        <v>307326.67753623187</v>
      </c>
      <c r="R36" s="96">
        <v>6</v>
      </c>
      <c r="S36" s="167">
        <v>8</v>
      </c>
      <c r="T36" s="94">
        <v>350</v>
      </c>
      <c r="U36" s="162">
        <v>6</v>
      </c>
      <c r="V36" s="35">
        <f t="shared" si="25"/>
        <v>5.856760374832664E-2</v>
      </c>
      <c r="W36" s="289">
        <f t="shared" si="30"/>
        <v>0.1163177135260884</v>
      </c>
      <c r="X36" s="288">
        <f>(T36/D36)</f>
        <v>0.38802660753880264</v>
      </c>
      <c r="Y36" s="98">
        <v>5</v>
      </c>
      <c r="Z36" s="16">
        <v>68508400</v>
      </c>
      <c r="AA36" s="286">
        <v>5</v>
      </c>
      <c r="AB36" s="11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8</v>
      </c>
      <c r="AI36" s="12">
        <v>350</v>
      </c>
      <c r="AJ36" s="35">
        <f t="shared" ref="AJ36:AJ38" si="31">(AI36/T36)</f>
        <v>1</v>
      </c>
      <c r="AK36" s="65">
        <v>68508400</v>
      </c>
      <c r="AL36" s="34"/>
    </row>
    <row r="37" spans="1:38" x14ac:dyDescent="0.25">
      <c r="A37" s="34">
        <v>24</v>
      </c>
      <c r="B37" s="284" t="s">
        <v>79</v>
      </c>
      <c r="C37" s="68">
        <v>889</v>
      </c>
      <c r="D37" s="12">
        <v>1735</v>
      </c>
      <c r="E37" s="149">
        <v>5</v>
      </c>
      <c r="F37" s="35">
        <f t="shared" si="27"/>
        <v>9.3804065743944634E-2</v>
      </c>
      <c r="G37" s="289">
        <f t="shared" si="28"/>
        <v>0.23426951120712936</v>
      </c>
      <c r="H37" s="16">
        <v>232034313</v>
      </c>
      <c r="I37" s="136">
        <v>9</v>
      </c>
      <c r="J37" s="167">
        <v>882</v>
      </c>
      <c r="K37" s="154">
        <v>6</v>
      </c>
      <c r="L37" s="35">
        <f t="shared" si="24"/>
        <v>7.044728434504792E-2</v>
      </c>
      <c r="M37" s="289">
        <f t="shared" si="29"/>
        <v>0.20059131225835797</v>
      </c>
      <c r="N37" s="288">
        <f t="shared" si="15"/>
        <v>0.50835734870317006</v>
      </c>
      <c r="O37" s="16">
        <v>203633882</v>
      </c>
      <c r="P37" s="154">
        <v>6</v>
      </c>
      <c r="Q37" s="48">
        <v>230877.41723356009</v>
      </c>
      <c r="R37" s="96">
        <v>15</v>
      </c>
      <c r="S37" s="167">
        <v>7</v>
      </c>
      <c r="T37" s="94">
        <v>853</v>
      </c>
      <c r="U37" s="162">
        <v>4</v>
      </c>
      <c r="V37" s="35">
        <f t="shared" si="25"/>
        <v>0.1427376171352075</v>
      </c>
      <c r="W37" s="289">
        <f t="shared" si="30"/>
        <v>0.28348288467929544</v>
      </c>
      <c r="X37" s="288">
        <f>(T37/D37)</f>
        <v>0.49164265129682999</v>
      </c>
      <c r="Y37" s="98">
        <v>3</v>
      </c>
      <c r="Z37" s="16">
        <v>28400431</v>
      </c>
      <c r="AA37" s="286">
        <v>7</v>
      </c>
      <c r="AB37" s="11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7</v>
      </c>
      <c r="AI37" s="12">
        <v>853</v>
      </c>
      <c r="AJ37" s="35">
        <f t="shared" si="31"/>
        <v>1</v>
      </c>
      <c r="AK37" s="65">
        <v>28400431</v>
      </c>
      <c r="AL37" s="22"/>
    </row>
    <row r="38" spans="1:38" x14ac:dyDescent="0.25">
      <c r="A38" s="34">
        <v>25</v>
      </c>
      <c r="B38" s="284" t="s">
        <v>42</v>
      </c>
      <c r="C38" s="68">
        <v>205</v>
      </c>
      <c r="D38" s="12">
        <v>1557</v>
      </c>
      <c r="E38" s="149">
        <v>6</v>
      </c>
      <c r="F38" s="35">
        <f t="shared" si="27"/>
        <v>8.4180363321799304E-2</v>
      </c>
      <c r="G38" s="289">
        <f t="shared" si="28"/>
        <v>0.2102349446394815</v>
      </c>
      <c r="H38" s="16">
        <v>314764990</v>
      </c>
      <c r="I38" s="136">
        <v>4</v>
      </c>
      <c r="J38" s="167">
        <v>191</v>
      </c>
      <c r="K38" s="154">
        <v>17</v>
      </c>
      <c r="L38" s="35">
        <f t="shared" si="24"/>
        <v>1.52555910543131E-2</v>
      </c>
      <c r="M38" s="289">
        <f t="shared" si="29"/>
        <v>4.3438708210143277E-2</v>
      </c>
      <c r="N38" s="288">
        <f t="shared" si="15"/>
        <v>0.12267180475272961</v>
      </c>
      <c r="O38" s="16">
        <v>26227600</v>
      </c>
      <c r="P38" s="154">
        <v>19</v>
      </c>
      <c r="Q38" s="48">
        <v>137317.27748691099</v>
      </c>
      <c r="R38" s="96">
        <v>24</v>
      </c>
      <c r="S38" s="167">
        <v>14</v>
      </c>
      <c r="T38" s="94">
        <v>1366</v>
      </c>
      <c r="U38" s="162">
        <v>1</v>
      </c>
      <c r="V38" s="35">
        <f t="shared" si="25"/>
        <v>0.22858099062918341</v>
      </c>
      <c r="W38" s="289">
        <f t="shared" si="30"/>
        <v>0.453971419076105</v>
      </c>
      <c r="X38" s="288">
        <f>(T38/D38)</f>
        <v>0.87732819524727035</v>
      </c>
      <c r="Y38" s="98">
        <v>1</v>
      </c>
      <c r="Z38" s="16">
        <v>288537390</v>
      </c>
      <c r="AA38" s="286">
        <v>1</v>
      </c>
      <c r="AB38" s="11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14</v>
      </c>
      <c r="AI38" s="12">
        <v>1366</v>
      </c>
      <c r="AJ38" s="35">
        <f t="shared" si="31"/>
        <v>1</v>
      </c>
      <c r="AK38" s="65">
        <v>288537390</v>
      </c>
      <c r="AL38" s="22"/>
    </row>
    <row r="39" spans="1:38" x14ac:dyDescent="0.25">
      <c r="A39" s="34">
        <v>26</v>
      </c>
      <c r="B39" s="284"/>
      <c r="C39" s="287"/>
      <c r="D39" s="12"/>
      <c r="E39" s="149"/>
      <c r="F39" s="35"/>
      <c r="G39" s="88"/>
      <c r="H39" s="16"/>
      <c r="I39" s="136"/>
      <c r="J39" s="167"/>
      <c r="K39" s="154"/>
      <c r="L39" s="35"/>
      <c r="M39" s="88"/>
      <c r="N39" s="35"/>
      <c r="O39" s="16"/>
      <c r="P39" s="154"/>
      <c r="Q39" s="48"/>
      <c r="R39" s="96"/>
      <c r="S39" s="167"/>
      <c r="T39" s="94"/>
      <c r="U39" s="162"/>
      <c r="V39" s="35"/>
      <c r="W39" s="88"/>
      <c r="X39" s="35"/>
      <c r="Y39" s="47"/>
      <c r="Z39" s="16"/>
      <c r="AA39" s="100"/>
      <c r="AB39" s="11"/>
      <c r="AC39" s="12"/>
      <c r="AD39" s="16"/>
      <c r="AE39" s="12"/>
      <c r="AF39" s="12"/>
      <c r="AG39" s="16"/>
      <c r="AH39" s="12"/>
      <c r="AI39" s="12"/>
      <c r="AJ39" s="35"/>
      <c r="AK39" s="65"/>
      <c r="AL39" s="22"/>
    </row>
    <row r="40" spans="1:38" s="172" customFormat="1" x14ac:dyDescent="0.25">
      <c r="A40" s="34">
        <v>27</v>
      </c>
      <c r="B40" s="283" t="s">
        <v>241</v>
      </c>
      <c r="C40" s="69">
        <v>4534</v>
      </c>
      <c r="D40" s="9">
        <v>7119</v>
      </c>
      <c r="E40" s="148"/>
      <c r="F40" s="38">
        <f t="shared" ref="F40" si="32">(D40/D$14)</f>
        <v>0.38489403114186849</v>
      </c>
      <c r="G40" s="275">
        <f>(D40/D$40)</f>
        <v>1</v>
      </c>
      <c r="H40" s="17">
        <v>1434254912</v>
      </c>
      <c r="I40" s="134"/>
      <c r="J40" s="13">
        <v>4395</v>
      </c>
      <c r="K40" s="153"/>
      <c r="L40" s="38">
        <f t="shared" ref="L40:L43" si="33">(J40/J$14)</f>
        <v>0.35103833865814699</v>
      </c>
      <c r="M40" s="275">
        <f>(J40/J$40)</f>
        <v>1</v>
      </c>
      <c r="N40" s="288">
        <f t="shared" si="15"/>
        <v>0.617361989043405</v>
      </c>
      <c r="O40" s="17">
        <v>1105671161</v>
      </c>
      <c r="P40" s="153"/>
      <c r="Q40" s="45">
        <f>(O40/J40)</f>
        <v>251574.78065984073</v>
      </c>
      <c r="R40" s="100"/>
      <c r="S40" s="13">
        <v>139</v>
      </c>
      <c r="T40" s="9">
        <v>2724</v>
      </c>
      <c r="U40" s="161"/>
      <c r="V40" s="38">
        <f t="shared" ref="V40:V43" si="34">(T40/T$14)</f>
        <v>0.45582329317269077</v>
      </c>
      <c r="W40" s="275">
        <f>(T40/T$40)</f>
        <v>1</v>
      </c>
      <c r="X40" s="35">
        <f>(T40/D40)</f>
        <v>0.38263801095659505</v>
      </c>
      <c r="Y40" s="98"/>
      <c r="Z40" s="17">
        <v>328583751</v>
      </c>
      <c r="AA40" s="49"/>
      <c r="AB40" s="13">
        <v>14</v>
      </c>
      <c r="AC40" s="9">
        <v>28</v>
      </c>
      <c r="AD40" s="17">
        <v>2149746</v>
      </c>
      <c r="AE40" s="9">
        <v>8</v>
      </c>
      <c r="AF40" s="9">
        <v>31</v>
      </c>
      <c r="AG40" s="17">
        <v>4131602</v>
      </c>
      <c r="AH40" s="9">
        <v>117</v>
      </c>
      <c r="AI40" s="9">
        <v>2665</v>
      </c>
      <c r="AJ40" s="35">
        <f t="shared" ref="AJ40:AJ43" si="35">(AI40/T40)</f>
        <v>0.97834067547723935</v>
      </c>
      <c r="AK40" s="42">
        <v>322302403</v>
      </c>
      <c r="AL40" s="34"/>
    </row>
    <row r="41" spans="1:38" x14ac:dyDescent="0.25">
      <c r="A41" s="34">
        <v>28</v>
      </c>
      <c r="B41" s="284" t="s">
        <v>70</v>
      </c>
      <c r="C41" s="68">
        <v>2177</v>
      </c>
      <c r="D41" s="12">
        <v>2803</v>
      </c>
      <c r="E41" s="149">
        <v>1</v>
      </c>
      <c r="F41" s="35">
        <f t="shared" ref="F41:F43" si="36">(D41/D$14)</f>
        <v>0.1515462802768166</v>
      </c>
      <c r="G41" s="289">
        <f t="shared" ref="G41:G43" si="37">(D41/D$40)</f>
        <v>0.39373507515100437</v>
      </c>
      <c r="H41" s="16">
        <v>660167093</v>
      </c>
      <c r="I41" s="136">
        <v>1</v>
      </c>
      <c r="J41" s="167">
        <v>2144</v>
      </c>
      <c r="K41" s="154">
        <v>1</v>
      </c>
      <c r="L41" s="35">
        <f t="shared" si="33"/>
        <v>0.17124600638977636</v>
      </c>
      <c r="M41" s="289">
        <f t="shared" ref="M41:M43" si="38">(J41/J$40)</f>
        <v>0.48782707622298066</v>
      </c>
      <c r="N41" s="288">
        <f t="shared" si="15"/>
        <v>0.76489475561897968</v>
      </c>
      <c r="O41" s="16">
        <v>581190810</v>
      </c>
      <c r="P41" s="154">
        <v>1</v>
      </c>
      <c r="Q41" s="48">
        <v>271077.80317164178</v>
      </c>
      <c r="R41" s="96">
        <v>8</v>
      </c>
      <c r="S41" s="167">
        <v>33</v>
      </c>
      <c r="T41" s="94">
        <v>659</v>
      </c>
      <c r="U41" s="162">
        <v>5</v>
      </c>
      <c r="V41" s="35">
        <f t="shared" si="34"/>
        <v>0.11027443105756358</v>
      </c>
      <c r="W41" s="289">
        <f t="shared" ref="W41:W43" si="39">(T41/T$40)</f>
        <v>0.24192364170337738</v>
      </c>
      <c r="X41" s="288">
        <f>(T41/D41)</f>
        <v>0.23510524438102035</v>
      </c>
      <c r="Y41" s="98">
        <v>7</v>
      </c>
      <c r="Z41" s="16">
        <v>78976283</v>
      </c>
      <c r="AA41" s="286">
        <v>4</v>
      </c>
      <c r="AB41" s="11">
        <v>1</v>
      </c>
      <c r="AC41" s="12">
        <v>2</v>
      </c>
      <c r="AD41" s="16">
        <v>256873</v>
      </c>
      <c r="AE41" s="12">
        <v>2</v>
      </c>
      <c r="AF41" s="12">
        <v>8</v>
      </c>
      <c r="AG41" s="16">
        <v>1078761</v>
      </c>
      <c r="AH41" s="12">
        <v>30</v>
      </c>
      <c r="AI41" s="12">
        <v>649</v>
      </c>
      <c r="AJ41" s="35">
        <f t="shared" si="35"/>
        <v>0.98482549317147194</v>
      </c>
      <c r="AK41" s="65">
        <v>77640649</v>
      </c>
      <c r="AL41" s="22"/>
    </row>
    <row r="42" spans="1:38" x14ac:dyDescent="0.25">
      <c r="A42" s="34">
        <v>29</v>
      </c>
      <c r="B42" s="284" t="s">
        <v>87</v>
      </c>
      <c r="C42" s="68">
        <v>863</v>
      </c>
      <c r="D42" s="12">
        <v>1857</v>
      </c>
      <c r="E42" s="149">
        <v>3</v>
      </c>
      <c r="F42" s="35">
        <f t="shared" si="36"/>
        <v>0.10040008650519031</v>
      </c>
      <c r="G42" s="289">
        <f t="shared" si="37"/>
        <v>0.2608512431521281</v>
      </c>
      <c r="H42" s="16">
        <v>300290516</v>
      </c>
      <c r="I42" s="136">
        <v>6</v>
      </c>
      <c r="J42" s="167">
        <v>793</v>
      </c>
      <c r="K42" s="154">
        <v>7</v>
      </c>
      <c r="L42" s="35">
        <f t="shared" si="33"/>
        <v>6.3338658146964863E-2</v>
      </c>
      <c r="M42" s="289">
        <f t="shared" si="38"/>
        <v>0.18043230944254834</v>
      </c>
      <c r="N42" s="288">
        <f t="shared" si="15"/>
        <v>0.42703284868066776</v>
      </c>
      <c r="O42" s="16">
        <v>177729231</v>
      </c>
      <c r="P42" s="154">
        <v>7</v>
      </c>
      <c r="Q42" s="48">
        <v>224122.61160151323</v>
      </c>
      <c r="R42" s="96">
        <v>18</v>
      </c>
      <c r="S42" s="167">
        <v>70</v>
      </c>
      <c r="T42" s="94">
        <v>1064</v>
      </c>
      <c r="U42" s="162">
        <v>2</v>
      </c>
      <c r="V42" s="35">
        <f t="shared" si="34"/>
        <v>0.17804551539491298</v>
      </c>
      <c r="W42" s="289">
        <f t="shared" si="39"/>
        <v>0.39060205580029367</v>
      </c>
      <c r="X42" s="288">
        <f>(T42/D42)</f>
        <v>0.57296715131933229</v>
      </c>
      <c r="Y42" s="98">
        <v>2</v>
      </c>
      <c r="Z42" s="16">
        <v>122561285</v>
      </c>
      <c r="AA42" s="286">
        <v>3</v>
      </c>
      <c r="AB42" s="11">
        <v>13</v>
      </c>
      <c r="AC42" s="12">
        <v>26</v>
      </c>
      <c r="AD42" s="16">
        <v>1892873</v>
      </c>
      <c r="AE42" s="12">
        <v>5</v>
      </c>
      <c r="AF42" s="12">
        <v>19</v>
      </c>
      <c r="AG42" s="16">
        <v>2513461</v>
      </c>
      <c r="AH42" s="12">
        <v>52</v>
      </c>
      <c r="AI42" s="12">
        <v>1019</v>
      </c>
      <c r="AJ42" s="35">
        <f t="shared" si="35"/>
        <v>0.95770676691729328</v>
      </c>
      <c r="AK42" s="65">
        <v>118154951</v>
      </c>
      <c r="AL42" s="22"/>
    </row>
    <row r="43" spans="1:38" x14ac:dyDescent="0.25">
      <c r="A43" s="34">
        <v>30</v>
      </c>
      <c r="B43" s="284" t="s">
        <v>91</v>
      </c>
      <c r="C43" s="68">
        <v>1494</v>
      </c>
      <c r="D43" s="12">
        <v>2459</v>
      </c>
      <c r="E43" s="149">
        <v>2</v>
      </c>
      <c r="F43" s="35">
        <f t="shared" si="36"/>
        <v>0.13294766435986158</v>
      </c>
      <c r="G43" s="289">
        <f t="shared" si="37"/>
        <v>0.34541368169686754</v>
      </c>
      <c r="H43" s="16">
        <v>473797303</v>
      </c>
      <c r="I43" s="136">
        <v>2</v>
      </c>
      <c r="J43" s="167">
        <v>1458</v>
      </c>
      <c r="K43" s="154">
        <v>2</v>
      </c>
      <c r="L43" s="35">
        <f t="shared" si="33"/>
        <v>0.11645367412140575</v>
      </c>
      <c r="M43" s="289">
        <f t="shared" si="38"/>
        <v>0.331740614334471</v>
      </c>
      <c r="N43" s="288">
        <f t="shared" si="15"/>
        <v>0.59292395282635213</v>
      </c>
      <c r="O43" s="16">
        <v>346751120</v>
      </c>
      <c r="P43" s="154">
        <v>2</v>
      </c>
      <c r="Q43" s="48">
        <v>237826.55692729767</v>
      </c>
      <c r="R43" s="96">
        <v>13</v>
      </c>
      <c r="S43" s="167">
        <v>36</v>
      </c>
      <c r="T43" s="94">
        <v>1001</v>
      </c>
      <c r="U43" s="162">
        <v>3</v>
      </c>
      <c r="V43" s="35">
        <f t="shared" si="34"/>
        <v>0.16750334672021419</v>
      </c>
      <c r="W43" s="289">
        <f t="shared" si="39"/>
        <v>0.36747430249632895</v>
      </c>
      <c r="X43" s="288">
        <f>(T43/D43)</f>
        <v>0.40707604717364781</v>
      </c>
      <c r="Y43" s="98">
        <v>4</v>
      </c>
      <c r="Z43" s="16">
        <v>127046183</v>
      </c>
      <c r="AA43" s="286">
        <v>2</v>
      </c>
      <c r="AB43" s="11">
        <v>0</v>
      </c>
      <c r="AC43" s="12">
        <v>0</v>
      </c>
      <c r="AD43" s="16">
        <v>0</v>
      </c>
      <c r="AE43" s="12">
        <v>1</v>
      </c>
      <c r="AF43" s="12">
        <v>4</v>
      </c>
      <c r="AG43" s="16">
        <v>539380</v>
      </c>
      <c r="AH43" s="12">
        <v>35</v>
      </c>
      <c r="AI43" s="12">
        <v>997</v>
      </c>
      <c r="AJ43" s="35">
        <f t="shared" si="35"/>
        <v>0.99600399600399603</v>
      </c>
      <c r="AK43" s="65">
        <v>126506803</v>
      </c>
      <c r="AL43" s="22"/>
    </row>
    <row r="44" spans="1:38" x14ac:dyDescent="0.25">
      <c r="A44" s="34">
        <v>31</v>
      </c>
      <c r="B44" s="284"/>
      <c r="C44" s="287"/>
      <c r="D44" s="12"/>
      <c r="E44" s="149"/>
      <c r="F44" s="35"/>
      <c r="G44" s="88"/>
      <c r="H44" s="16"/>
      <c r="I44" s="136"/>
      <c r="J44" s="167"/>
      <c r="K44" s="308"/>
      <c r="L44" s="35"/>
      <c r="M44" s="88"/>
      <c r="N44" s="35"/>
      <c r="O44" s="16"/>
      <c r="P44" s="154"/>
      <c r="Q44" s="48"/>
      <c r="R44" s="96"/>
      <c r="S44" s="167"/>
      <c r="T44" s="94"/>
      <c r="U44" s="162"/>
      <c r="V44" s="35"/>
      <c r="W44" s="88"/>
      <c r="X44" s="35"/>
      <c r="Y44" s="98"/>
      <c r="Z44" s="16"/>
      <c r="AA44" s="96"/>
      <c r="AB44" s="11"/>
      <c r="AC44" s="12"/>
      <c r="AD44" s="16"/>
      <c r="AE44" s="12"/>
      <c r="AF44" s="12"/>
      <c r="AG44" s="16"/>
      <c r="AH44" s="12"/>
      <c r="AI44" s="12"/>
      <c r="AJ44" s="35"/>
      <c r="AK44" s="65"/>
      <c r="AL44" s="22"/>
    </row>
    <row r="45" spans="1:38" s="172" customFormat="1" x14ac:dyDescent="0.25">
      <c r="A45" s="34">
        <v>32</v>
      </c>
      <c r="B45" s="283" t="s">
        <v>242</v>
      </c>
      <c r="C45" s="69">
        <v>1523</v>
      </c>
      <c r="D45" s="9">
        <v>1530</v>
      </c>
      <c r="E45" s="148"/>
      <c r="F45" s="38">
        <f t="shared" ref="F45" si="40">(D45/D$14)</f>
        <v>8.2720588235294115E-2</v>
      </c>
      <c r="G45" s="275">
        <f>(D45/D$45)</f>
        <v>1</v>
      </c>
      <c r="H45" s="17">
        <v>504879143</v>
      </c>
      <c r="I45" s="134"/>
      <c r="J45" s="13">
        <v>1521</v>
      </c>
      <c r="K45" s="153"/>
      <c r="L45" s="38">
        <f t="shared" ref="L45:L48" si="41">(J45/J$14)</f>
        <v>0.12148562300319489</v>
      </c>
      <c r="M45" s="275">
        <f>(J45/J$45)</f>
        <v>1</v>
      </c>
      <c r="N45" s="288">
        <f t="shared" si="15"/>
        <v>0.99411764705882355</v>
      </c>
      <c r="O45" s="17">
        <v>502131143</v>
      </c>
      <c r="P45" s="153"/>
      <c r="Q45" s="45">
        <f>(O45/J45)</f>
        <v>330132.24391847471</v>
      </c>
      <c r="R45" s="100"/>
      <c r="S45" s="13">
        <v>2</v>
      </c>
      <c r="T45" s="9">
        <v>9</v>
      </c>
      <c r="U45" s="161"/>
      <c r="V45" s="38">
        <f t="shared" ref="V45:V48" si="42">(T45/T$14)</f>
        <v>1.5060240963855422E-3</v>
      </c>
      <c r="W45" s="275">
        <f>(T45/T$45)</f>
        <v>1</v>
      </c>
      <c r="X45" s="35">
        <f>(T45/D45)</f>
        <v>5.8823529411764705E-3</v>
      </c>
      <c r="Y45" s="120"/>
      <c r="Z45" s="17">
        <v>2748000</v>
      </c>
      <c r="AA45" s="96"/>
      <c r="AB45" s="13">
        <v>0</v>
      </c>
      <c r="AC45" s="9">
        <v>0</v>
      </c>
      <c r="AD45" s="17">
        <v>0</v>
      </c>
      <c r="AE45" s="9">
        <v>1</v>
      </c>
      <c r="AF45" s="9">
        <v>3</v>
      </c>
      <c r="AG45" s="17">
        <v>750000</v>
      </c>
      <c r="AH45" s="9">
        <v>1</v>
      </c>
      <c r="AI45" s="9">
        <v>6</v>
      </c>
      <c r="AJ45" s="35">
        <f>(AI45/T45)</f>
        <v>0.66666666666666663</v>
      </c>
      <c r="AK45" s="42">
        <v>1998000</v>
      </c>
      <c r="AL45" s="34"/>
    </row>
    <row r="46" spans="1:38" x14ac:dyDescent="0.25">
      <c r="A46" s="34">
        <v>33</v>
      </c>
      <c r="B46" s="284" t="s">
        <v>44</v>
      </c>
      <c r="C46" s="68">
        <v>238</v>
      </c>
      <c r="D46" s="12">
        <v>240</v>
      </c>
      <c r="E46" s="149">
        <v>16</v>
      </c>
      <c r="F46" s="35">
        <f t="shared" ref="F46:F48" si="43">(D46/D$14)</f>
        <v>1.2975778546712802E-2</v>
      </c>
      <c r="G46" s="289">
        <f t="shared" ref="G46:G48" si="44">(D46/D$45)</f>
        <v>0.15686274509803921</v>
      </c>
      <c r="H46" s="16">
        <v>57034959</v>
      </c>
      <c r="I46" s="136">
        <v>18</v>
      </c>
      <c r="J46" s="167">
        <v>237</v>
      </c>
      <c r="K46" s="154">
        <v>15</v>
      </c>
      <c r="L46" s="35">
        <f t="shared" si="41"/>
        <v>1.8929712460063898E-2</v>
      </c>
      <c r="M46" s="289">
        <f t="shared" ref="M46:M48" si="45">(J46/J$45)</f>
        <v>0.15581854043392504</v>
      </c>
      <c r="N46" s="288">
        <f t="shared" si="15"/>
        <v>0.98750000000000004</v>
      </c>
      <c r="O46" s="16">
        <v>56284959</v>
      </c>
      <c r="P46" s="154">
        <v>17</v>
      </c>
      <c r="Q46" s="48">
        <v>237489.27848101265</v>
      </c>
      <c r="R46" s="96">
        <v>14</v>
      </c>
      <c r="S46" s="167">
        <v>1</v>
      </c>
      <c r="T46" s="94">
        <v>3</v>
      </c>
      <c r="U46" s="162">
        <v>15</v>
      </c>
      <c r="V46" s="57">
        <f t="shared" si="42"/>
        <v>5.0200803212851401E-4</v>
      </c>
      <c r="W46" s="289">
        <f t="shared" ref="W46:W48" si="46">(T46/T$45)</f>
        <v>0.33333333333333331</v>
      </c>
      <c r="X46" s="288">
        <f>(T46/D46)</f>
        <v>1.2500000000000001E-2</v>
      </c>
      <c r="Y46" s="98">
        <v>16</v>
      </c>
      <c r="Z46" s="16">
        <v>750000</v>
      </c>
      <c r="AA46" s="96">
        <v>15</v>
      </c>
      <c r="AB46" s="11">
        <v>0</v>
      </c>
      <c r="AC46" s="12">
        <v>0</v>
      </c>
      <c r="AD46" s="16">
        <v>0</v>
      </c>
      <c r="AE46" s="12">
        <v>1</v>
      </c>
      <c r="AF46" s="12">
        <v>3</v>
      </c>
      <c r="AG46" s="16">
        <v>750000</v>
      </c>
      <c r="AH46" s="12">
        <v>0</v>
      </c>
      <c r="AI46" s="12">
        <v>0</v>
      </c>
      <c r="AJ46" s="35"/>
      <c r="AK46" s="65">
        <v>0</v>
      </c>
      <c r="AL46" s="22"/>
    </row>
    <row r="47" spans="1:38" x14ac:dyDescent="0.25">
      <c r="A47" s="34">
        <v>34</v>
      </c>
      <c r="B47" s="284" t="s">
        <v>61</v>
      </c>
      <c r="C47" s="68">
        <v>931</v>
      </c>
      <c r="D47" s="12">
        <v>931</v>
      </c>
      <c r="E47" s="149">
        <v>8</v>
      </c>
      <c r="F47" s="35">
        <f t="shared" si="43"/>
        <v>5.0335207612456745E-2</v>
      </c>
      <c r="G47" s="289">
        <f t="shared" si="44"/>
        <v>0.60849673202614374</v>
      </c>
      <c r="H47" s="16">
        <v>333777223</v>
      </c>
      <c r="I47" s="136">
        <v>3</v>
      </c>
      <c r="J47" s="167">
        <v>931</v>
      </c>
      <c r="K47" s="154">
        <v>4</v>
      </c>
      <c r="L47" s="35">
        <f t="shared" si="41"/>
        <v>7.4361022364217252E-2</v>
      </c>
      <c r="M47" s="289">
        <f t="shared" si="45"/>
        <v>0.61209730440499677</v>
      </c>
      <c r="N47" s="288">
        <f t="shared" si="15"/>
        <v>1</v>
      </c>
      <c r="O47" s="16">
        <v>333777223</v>
      </c>
      <c r="P47" s="154">
        <v>3</v>
      </c>
      <c r="Q47" s="48">
        <v>358514.74006444681</v>
      </c>
      <c r="R47" s="96">
        <v>3</v>
      </c>
      <c r="S47" s="167">
        <v>0</v>
      </c>
      <c r="T47" s="94">
        <v>0</v>
      </c>
      <c r="U47" s="162"/>
      <c r="V47" s="35">
        <f t="shared" si="42"/>
        <v>0</v>
      </c>
      <c r="W47" s="289">
        <f t="shared" si="46"/>
        <v>0</v>
      </c>
      <c r="X47" s="35"/>
      <c r="Y47" s="98"/>
      <c r="Z47" s="16">
        <v>0</v>
      </c>
      <c r="AA47" s="96"/>
      <c r="AB47" s="11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  <c r="AL47" s="22"/>
    </row>
    <row r="48" spans="1:38" x14ac:dyDescent="0.25">
      <c r="A48" s="34">
        <v>35</v>
      </c>
      <c r="B48" s="284" t="s">
        <v>103</v>
      </c>
      <c r="C48" s="68">
        <v>354</v>
      </c>
      <c r="D48" s="12">
        <v>359</v>
      </c>
      <c r="E48" s="149">
        <v>14</v>
      </c>
      <c r="F48" s="35">
        <f t="shared" si="43"/>
        <v>1.9409602076124566E-2</v>
      </c>
      <c r="G48" s="289">
        <f t="shared" si="44"/>
        <v>0.23464052287581699</v>
      </c>
      <c r="H48" s="16">
        <v>114066961</v>
      </c>
      <c r="I48" s="136">
        <v>11</v>
      </c>
      <c r="J48" s="167">
        <v>353</v>
      </c>
      <c r="K48" s="154">
        <v>11</v>
      </c>
      <c r="L48" s="35">
        <f t="shared" si="41"/>
        <v>2.8194888178913739E-2</v>
      </c>
      <c r="M48" s="289">
        <f t="shared" si="45"/>
        <v>0.23208415516107825</v>
      </c>
      <c r="N48" s="288">
        <f t="shared" si="15"/>
        <v>0.98328690807799446</v>
      </c>
      <c r="O48" s="16">
        <v>112068961</v>
      </c>
      <c r="P48" s="154">
        <v>10</v>
      </c>
      <c r="Q48" s="48">
        <v>317475.81019830029</v>
      </c>
      <c r="R48" s="96">
        <v>5</v>
      </c>
      <c r="S48" s="167">
        <v>1</v>
      </c>
      <c r="T48" s="94">
        <v>6</v>
      </c>
      <c r="U48" s="162">
        <v>12</v>
      </c>
      <c r="V48" s="57">
        <f t="shared" si="42"/>
        <v>1.004016064257028E-3</v>
      </c>
      <c r="W48" s="289">
        <f t="shared" si="46"/>
        <v>0.66666666666666663</v>
      </c>
      <c r="X48" s="288">
        <f>(T48/D48)</f>
        <v>1.6713091922005572E-2</v>
      </c>
      <c r="Y48" s="98">
        <v>14</v>
      </c>
      <c r="Z48" s="16">
        <v>1998000</v>
      </c>
      <c r="AA48" s="96">
        <v>12</v>
      </c>
      <c r="AB48" s="11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1</v>
      </c>
      <c r="AI48" s="12">
        <v>6</v>
      </c>
      <c r="AJ48" s="35">
        <f>(AI48/T48)</f>
        <v>1</v>
      </c>
      <c r="AK48" s="65">
        <v>1998000</v>
      </c>
      <c r="AL48" s="22"/>
    </row>
    <row r="49" spans="1:38" x14ac:dyDescent="0.25">
      <c r="A49" s="34">
        <v>36</v>
      </c>
      <c r="B49" s="284"/>
      <c r="C49" s="287"/>
      <c r="D49" s="12"/>
      <c r="E49" s="149"/>
      <c r="F49" s="35"/>
      <c r="G49" s="88"/>
      <c r="H49" s="16"/>
      <c r="I49" s="136"/>
      <c r="J49" s="167"/>
      <c r="K49" s="154"/>
      <c r="L49" s="35"/>
      <c r="M49" s="88"/>
      <c r="N49" s="35"/>
      <c r="O49" s="16"/>
      <c r="P49" s="154"/>
      <c r="Q49" s="48"/>
      <c r="R49" s="96"/>
      <c r="S49" s="167"/>
      <c r="T49" s="94"/>
      <c r="U49" s="162"/>
      <c r="V49" s="35"/>
      <c r="W49" s="88"/>
      <c r="X49" s="35"/>
      <c r="Y49" s="98"/>
      <c r="Z49" s="16"/>
      <c r="AA49" s="96"/>
      <c r="AB49" s="11"/>
      <c r="AC49" s="12"/>
      <c r="AD49" s="16"/>
      <c r="AE49" s="12"/>
      <c r="AF49" s="12"/>
      <c r="AG49" s="16"/>
      <c r="AH49" s="12"/>
      <c r="AI49" s="12"/>
      <c r="AJ49" s="35"/>
      <c r="AK49" s="65"/>
      <c r="AL49" s="22"/>
    </row>
    <row r="50" spans="1:38" s="172" customFormat="1" x14ac:dyDescent="0.25">
      <c r="A50" s="34">
        <v>37</v>
      </c>
      <c r="B50" s="283" t="s">
        <v>243</v>
      </c>
      <c r="C50" s="69">
        <v>519</v>
      </c>
      <c r="D50" s="9">
        <v>521</v>
      </c>
      <c r="E50" s="148"/>
      <c r="F50" s="38">
        <f t="shared" ref="F50" si="47">(D50/D$14)</f>
        <v>2.8168252595155711E-2</v>
      </c>
      <c r="G50" s="275">
        <f>(D50/D$50)</f>
        <v>1</v>
      </c>
      <c r="H50" s="17">
        <v>179115484</v>
      </c>
      <c r="I50" s="134"/>
      <c r="J50" s="13">
        <v>517</v>
      </c>
      <c r="K50" s="153"/>
      <c r="L50" s="38">
        <f t="shared" ref="L50:L53" si="48">(J50/J$14)</f>
        <v>4.1293929712460063E-2</v>
      </c>
      <c r="M50" s="275">
        <f>(J50/J$50)</f>
        <v>1</v>
      </c>
      <c r="N50" s="288">
        <f t="shared" si="15"/>
        <v>0.99232245681381959</v>
      </c>
      <c r="O50" s="17">
        <v>177515484</v>
      </c>
      <c r="P50" s="153"/>
      <c r="Q50" s="45">
        <f>(O50/J50)</f>
        <v>343356.835589942</v>
      </c>
      <c r="R50" s="100"/>
      <c r="S50" s="13">
        <v>2</v>
      </c>
      <c r="T50" s="9">
        <v>4</v>
      </c>
      <c r="U50" s="161"/>
      <c r="V50" s="38">
        <f t="shared" ref="V50:V53" si="49">(T50/T$14)</f>
        <v>6.6934404283801872E-4</v>
      </c>
      <c r="W50" s="275">
        <f>(T50/T$50)</f>
        <v>1</v>
      </c>
      <c r="X50" s="35">
        <f>(T50/D50)</f>
        <v>7.677543186180422E-3</v>
      </c>
      <c r="Y50" s="98">
        <v>17</v>
      </c>
      <c r="Z50" s="17">
        <v>1600000</v>
      </c>
      <c r="AA50" s="96"/>
      <c r="AB50" s="13">
        <v>2</v>
      </c>
      <c r="AC50" s="9">
        <v>4</v>
      </c>
      <c r="AD50" s="17">
        <v>1600000</v>
      </c>
      <c r="AE50" s="9">
        <v>0</v>
      </c>
      <c r="AF50" s="9">
        <v>0</v>
      </c>
      <c r="AG50" s="17">
        <v>0</v>
      </c>
      <c r="AH50" s="9">
        <v>0</v>
      </c>
      <c r="AI50" s="9">
        <v>0</v>
      </c>
      <c r="AJ50" s="38"/>
      <c r="AK50" s="42">
        <v>0</v>
      </c>
      <c r="AL50" s="34"/>
    </row>
    <row r="51" spans="1:38" x14ac:dyDescent="0.25">
      <c r="A51" s="34">
        <v>38</v>
      </c>
      <c r="B51" s="284" t="s">
        <v>30</v>
      </c>
      <c r="C51" s="68">
        <v>36</v>
      </c>
      <c r="D51" s="12">
        <v>36</v>
      </c>
      <c r="E51" s="149">
        <v>24</v>
      </c>
      <c r="F51" s="35">
        <f t="shared" ref="F51:F53" si="50">(D51/D$14)</f>
        <v>1.9463667820069203E-3</v>
      </c>
      <c r="G51" s="289">
        <f t="shared" ref="G51:G53" si="51">(D51/D$50)</f>
        <v>6.9097888675623803E-2</v>
      </c>
      <c r="H51" s="16">
        <v>8786320</v>
      </c>
      <c r="I51" s="136">
        <v>24</v>
      </c>
      <c r="J51" s="167">
        <v>36</v>
      </c>
      <c r="K51" s="154">
        <v>24</v>
      </c>
      <c r="L51" s="35">
        <f t="shared" si="48"/>
        <v>2.8753993610223642E-3</v>
      </c>
      <c r="M51" s="289">
        <f t="shared" ref="M51:M53" si="52">(J51/J$50)</f>
        <v>6.9632495164410058E-2</v>
      </c>
      <c r="N51" s="288">
        <f t="shared" si="15"/>
        <v>1</v>
      </c>
      <c r="O51" s="16">
        <v>8786320</v>
      </c>
      <c r="P51" s="154">
        <v>24</v>
      </c>
      <c r="Q51" s="48">
        <v>244064.44444444444</v>
      </c>
      <c r="R51" s="96">
        <v>11</v>
      </c>
      <c r="S51" s="167">
        <v>0</v>
      </c>
      <c r="T51" s="94">
        <v>0</v>
      </c>
      <c r="U51" s="162"/>
      <c r="V51" s="35">
        <f t="shared" si="49"/>
        <v>0</v>
      </c>
      <c r="W51" s="289">
        <f t="shared" ref="W51:W53" si="53">(T51/T$50)</f>
        <v>0</v>
      </c>
      <c r="X51" s="35"/>
      <c r="Y51" s="98"/>
      <c r="Z51" s="16">
        <v>0</v>
      </c>
      <c r="AA51" s="96"/>
      <c r="AB51" s="11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  <c r="AL51" s="22"/>
    </row>
    <row r="52" spans="1:38" x14ac:dyDescent="0.25">
      <c r="A52" s="34">
        <v>39</v>
      </c>
      <c r="B52" s="284" t="s">
        <v>73</v>
      </c>
      <c r="C52" s="68">
        <v>152</v>
      </c>
      <c r="D52" s="12">
        <v>153</v>
      </c>
      <c r="E52" s="149">
        <v>19</v>
      </c>
      <c r="F52" s="35">
        <f t="shared" si="50"/>
        <v>8.2720588235294119E-3</v>
      </c>
      <c r="G52" s="289">
        <f t="shared" si="51"/>
        <v>0.29366602687140114</v>
      </c>
      <c r="H52" s="16">
        <v>85258444</v>
      </c>
      <c r="I52" s="136">
        <v>14</v>
      </c>
      <c r="J52" s="167">
        <v>151</v>
      </c>
      <c r="K52" s="154">
        <v>19</v>
      </c>
      <c r="L52" s="35">
        <f t="shared" si="48"/>
        <v>1.206070287539936E-2</v>
      </c>
      <c r="M52" s="289">
        <f t="shared" si="52"/>
        <v>0.29206963249516443</v>
      </c>
      <c r="N52" s="288">
        <f t="shared" si="15"/>
        <v>0.98692810457516345</v>
      </c>
      <c r="O52" s="16">
        <v>83858444</v>
      </c>
      <c r="P52" s="154">
        <v>14</v>
      </c>
      <c r="Q52" s="48">
        <v>555353.93377483438</v>
      </c>
      <c r="R52" s="96">
        <v>1</v>
      </c>
      <c r="S52" s="167">
        <v>1</v>
      </c>
      <c r="T52" s="94">
        <v>2</v>
      </c>
      <c r="U52" s="162">
        <v>16</v>
      </c>
      <c r="V52" s="57">
        <f t="shared" si="49"/>
        <v>3.3467202141900936E-4</v>
      </c>
      <c r="W52" s="289">
        <f t="shared" si="53"/>
        <v>0.5</v>
      </c>
      <c r="X52" s="35">
        <f t="shared" ref="X52:X53" si="54">(T52/D52)</f>
        <v>1.3071895424836602E-2</v>
      </c>
      <c r="Y52" s="98">
        <v>15</v>
      </c>
      <c r="Z52" s="16">
        <v>1400000</v>
      </c>
      <c r="AA52" s="100">
        <v>13</v>
      </c>
      <c r="AB52" s="11">
        <v>1</v>
      </c>
      <c r="AC52" s="12">
        <v>2</v>
      </c>
      <c r="AD52" s="16">
        <v>1400000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  <c r="AL52" s="22"/>
    </row>
    <row r="53" spans="1:38" x14ac:dyDescent="0.25">
      <c r="A53" s="34">
        <v>40</v>
      </c>
      <c r="B53" s="284" t="s">
        <v>116</v>
      </c>
      <c r="C53" s="68">
        <v>331</v>
      </c>
      <c r="D53" s="12">
        <v>332</v>
      </c>
      <c r="E53" s="149">
        <v>15</v>
      </c>
      <c r="F53" s="35">
        <f t="shared" si="50"/>
        <v>1.7949826989619378E-2</v>
      </c>
      <c r="G53" s="289">
        <f t="shared" si="51"/>
        <v>0.63723608445297508</v>
      </c>
      <c r="H53" s="16">
        <v>85070720</v>
      </c>
      <c r="I53" s="136">
        <v>15</v>
      </c>
      <c r="J53" s="167">
        <v>330</v>
      </c>
      <c r="K53" s="154">
        <v>13</v>
      </c>
      <c r="L53" s="35">
        <f t="shared" si="48"/>
        <v>2.6357827476038338E-2</v>
      </c>
      <c r="M53" s="289">
        <f t="shared" si="52"/>
        <v>0.63829787234042556</v>
      </c>
      <c r="N53" s="288">
        <f t="shared" si="15"/>
        <v>0.99397590361445787</v>
      </c>
      <c r="O53" s="16">
        <v>84870720</v>
      </c>
      <c r="P53" s="154">
        <v>13</v>
      </c>
      <c r="Q53" s="48">
        <v>257184</v>
      </c>
      <c r="R53" s="96">
        <v>9</v>
      </c>
      <c r="S53" s="167">
        <v>1</v>
      </c>
      <c r="T53" s="94">
        <v>2</v>
      </c>
      <c r="U53" s="162">
        <v>16</v>
      </c>
      <c r="V53" s="57">
        <f t="shared" si="49"/>
        <v>3.3467202141900936E-4</v>
      </c>
      <c r="W53" s="289">
        <f t="shared" si="53"/>
        <v>0.5</v>
      </c>
      <c r="X53" s="35">
        <f t="shared" si="54"/>
        <v>6.024096385542169E-3</v>
      </c>
      <c r="Y53" s="98">
        <v>18</v>
      </c>
      <c r="Z53" s="16">
        <v>200000</v>
      </c>
      <c r="AA53" s="96">
        <v>17</v>
      </c>
      <c r="AB53" s="11">
        <v>1</v>
      </c>
      <c r="AC53" s="12">
        <v>2</v>
      </c>
      <c r="AD53" s="16">
        <v>200000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  <c r="AL53" s="5"/>
    </row>
    <row r="54" spans="1:38" x14ac:dyDescent="0.25">
      <c r="A54" s="34">
        <v>41</v>
      </c>
      <c r="B54" s="284"/>
      <c r="C54" s="287"/>
      <c r="D54" s="12"/>
      <c r="E54" s="149"/>
      <c r="F54" s="35"/>
      <c r="G54" s="88"/>
      <c r="H54" s="16"/>
      <c r="I54" s="136"/>
      <c r="J54" s="167"/>
      <c r="K54" s="154"/>
      <c r="L54" s="35"/>
      <c r="M54" s="88"/>
      <c r="N54" s="35"/>
      <c r="O54" s="16"/>
      <c r="P54" s="154"/>
      <c r="Q54" s="48"/>
      <c r="R54" s="96"/>
      <c r="S54" s="167"/>
      <c r="T54" s="94"/>
      <c r="U54" s="162"/>
      <c r="V54" s="35"/>
      <c r="W54" s="88"/>
      <c r="X54" s="35"/>
      <c r="Y54" s="98"/>
      <c r="Z54" s="16"/>
      <c r="AA54" s="96"/>
      <c r="AB54" s="11"/>
      <c r="AC54" s="12"/>
      <c r="AD54" s="16"/>
      <c r="AE54" s="12"/>
      <c r="AF54" s="12"/>
      <c r="AG54" s="16"/>
      <c r="AH54" s="12"/>
      <c r="AI54" s="12"/>
      <c r="AJ54" s="35"/>
      <c r="AK54" s="65"/>
      <c r="AL54" s="5"/>
    </row>
    <row r="55" spans="1:38" s="172" customFormat="1" x14ac:dyDescent="0.25">
      <c r="A55" s="34">
        <v>42</v>
      </c>
      <c r="B55" s="283" t="s">
        <v>244</v>
      </c>
      <c r="C55" s="69">
        <v>1045</v>
      </c>
      <c r="D55" s="9">
        <v>1104</v>
      </c>
      <c r="E55" s="148"/>
      <c r="F55" s="38">
        <f t="shared" ref="F55" si="55">(D55/D$14)</f>
        <v>5.9688581314878891E-2</v>
      </c>
      <c r="G55" s="275">
        <f>(D55/D$55)</f>
        <v>1</v>
      </c>
      <c r="H55" s="17">
        <v>277093470</v>
      </c>
      <c r="I55" s="134"/>
      <c r="J55" s="13">
        <v>1033</v>
      </c>
      <c r="K55" s="153"/>
      <c r="L55" s="38">
        <f t="shared" ref="L55:L60" si="56">(J55/J$14)</f>
        <v>8.250798722044729E-2</v>
      </c>
      <c r="M55" s="275">
        <f>(J55/J$55)</f>
        <v>1</v>
      </c>
      <c r="N55" s="288">
        <f t="shared" si="15"/>
        <v>0.93568840579710144</v>
      </c>
      <c r="O55" s="17">
        <v>263681226</v>
      </c>
      <c r="P55" s="153"/>
      <c r="Q55" s="45">
        <f>(O55/J55)</f>
        <v>255257.72120038723</v>
      </c>
      <c r="R55" s="100"/>
      <c r="S55" s="13">
        <v>12</v>
      </c>
      <c r="T55" s="9">
        <v>71</v>
      </c>
      <c r="U55" s="161"/>
      <c r="V55" s="38">
        <f t="shared" ref="V55:V60" si="57">(T55/T$14)</f>
        <v>1.1880856760374833E-2</v>
      </c>
      <c r="W55" s="275">
        <f>(T55/T$55)</f>
        <v>1</v>
      </c>
      <c r="X55" s="38"/>
      <c r="Y55" s="98"/>
      <c r="Z55" s="17">
        <v>13412244</v>
      </c>
      <c r="AA55" s="49"/>
      <c r="AB55" s="13">
        <v>3</v>
      </c>
      <c r="AC55" s="9">
        <v>6</v>
      </c>
      <c r="AD55" s="17">
        <v>750000</v>
      </c>
      <c r="AE55" s="9">
        <v>5</v>
      </c>
      <c r="AF55" s="9">
        <v>17</v>
      </c>
      <c r="AG55" s="17">
        <v>2040000</v>
      </c>
      <c r="AH55" s="9">
        <v>4</v>
      </c>
      <c r="AI55" s="9">
        <v>48</v>
      </c>
      <c r="AJ55" s="35">
        <f>(AI55/T55)</f>
        <v>0.676056338028169</v>
      </c>
      <c r="AK55" s="42">
        <v>10622244</v>
      </c>
      <c r="AL55" s="1"/>
    </row>
    <row r="56" spans="1:38" x14ac:dyDescent="0.25">
      <c r="A56" s="34">
        <v>43</v>
      </c>
      <c r="B56" s="284" t="s">
        <v>45</v>
      </c>
      <c r="C56" s="68">
        <v>95</v>
      </c>
      <c r="D56" s="12">
        <v>95</v>
      </c>
      <c r="E56" s="149">
        <v>20</v>
      </c>
      <c r="F56" s="35">
        <f t="shared" ref="F56:F60" si="58">(D56/D$14)</f>
        <v>5.1362456747404842E-3</v>
      </c>
      <c r="G56" s="289">
        <f t="shared" ref="G56:G60" si="59">(D56/D$55)</f>
        <v>8.6050724637681153E-2</v>
      </c>
      <c r="H56" s="16">
        <v>19311113</v>
      </c>
      <c r="I56" s="136">
        <v>20</v>
      </c>
      <c r="J56" s="167">
        <v>95</v>
      </c>
      <c r="K56" s="154">
        <v>20</v>
      </c>
      <c r="L56" s="35">
        <f t="shared" si="56"/>
        <v>7.5878594249201275E-3</v>
      </c>
      <c r="M56" s="289">
        <f t="shared" ref="M56:M60" si="60">(J56/J$55)</f>
        <v>9.1965150048402708E-2</v>
      </c>
      <c r="N56" s="288">
        <f t="shared" si="15"/>
        <v>1</v>
      </c>
      <c r="O56" s="16">
        <v>19311113</v>
      </c>
      <c r="P56" s="154">
        <v>20</v>
      </c>
      <c r="Q56" s="48">
        <v>203274.87368421053</v>
      </c>
      <c r="R56" s="96">
        <v>20</v>
      </c>
      <c r="S56" s="167">
        <v>0</v>
      </c>
      <c r="T56" s="94">
        <v>0</v>
      </c>
      <c r="U56" s="162"/>
      <c r="V56" s="35">
        <f t="shared" si="57"/>
        <v>0</v>
      </c>
      <c r="W56" s="289">
        <f t="shared" ref="W56:W60" si="61">(T56/T$55)</f>
        <v>0</v>
      </c>
      <c r="X56" s="35"/>
      <c r="Y56" s="98"/>
      <c r="Z56" s="16">
        <v>0</v>
      </c>
      <c r="AA56" s="96"/>
      <c r="AB56" s="11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0</v>
      </c>
      <c r="AI56" s="12">
        <v>0</v>
      </c>
      <c r="AJ56" s="35"/>
      <c r="AK56" s="65">
        <v>0</v>
      </c>
      <c r="AL56" s="5"/>
    </row>
    <row r="57" spans="1:38" x14ac:dyDescent="0.25">
      <c r="A57" s="34">
        <v>44</v>
      </c>
      <c r="B57" s="284" t="s">
        <v>57</v>
      </c>
      <c r="C57" s="68">
        <v>354</v>
      </c>
      <c r="D57" s="12">
        <v>366</v>
      </c>
      <c r="E57" s="149">
        <v>13</v>
      </c>
      <c r="F57" s="35">
        <f t="shared" si="58"/>
        <v>1.9788062283737026E-2</v>
      </c>
      <c r="G57" s="289">
        <f t="shared" si="59"/>
        <v>0.33152173913043476</v>
      </c>
      <c r="H57" s="16">
        <v>77463451</v>
      </c>
      <c r="I57" s="136">
        <v>16</v>
      </c>
      <c r="J57" s="167">
        <v>349</v>
      </c>
      <c r="K57" s="154">
        <v>12</v>
      </c>
      <c r="L57" s="35">
        <f t="shared" si="56"/>
        <v>2.7875399361022363E-2</v>
      </c>
      <c r="M57" s="289">
        <f t="shared" si="60"/>
        <v>0.33785091965150049</v>
      </c>
      <c r="N57" s="288">
        <f t="shared" si="15"/>
        <v>0.95355191256830596</v>
      </c>
      <c r="O57" s="16">
        <v>75423451</v>
      </c>
      <c r="P57" s="154">
        <v>15</v>
      </c>
      <c r="Q57" s="48">
        <v>216113.04011461319</v>
      </c>
      <c r="R57" s="96">
        <v>19</v>
      </c>
      <c r="S57" s="167">
        <v>5</v>
      </c>
      <c r="T57" s="94">
        <v>17</v>
      </c>
      <c r="U57" s="162">
        <v>11</v>
      </c>
      <c r="V57" s="35">
        <f t="shared" si="57"/>
        <v>2.8447121820615795E-3</v>
      </c>
      <c r="W57" s="289">
        <f t="shared" si="61"/>
        <v>0.23943661971830985</v>
      </c>
      <c r="X57" s="35">
        <f t="shared" ref="X57:X60" si="62">(T57/D57)</f>
        <v>4.6448087431693992E-2</v>
      </c>
      <c r="Y57" s="98">
        <v>12</v>
      </c>
      <c r="Z57" s="16">
        <v>2040000</v>
      </c>
      <c r="AA57" s="96">
        <v>11</v>
      </c>
      <c r="AB57" s="11">
        <v>0</v>
      </c>
      <c r="AC57" s="12">
        <v>0</v>
      </c>
      <c r="AD57" s="16">
        <v>0</v>
      </c>
      <c r="AE57" s="12">
        <v>5</v>
      </c>
      <c r="AF57" s="12">
        <v>17</v>
      </c>
      <c r="AG57" s="16">
        <v>2040000</v>
      </c>
      <c r="AH57" s="12">
        <v>0</v>
      </c>
      <c r="AI57" s="12">
        <v>0</v>
      </c>
      <c r="AJ57" s="35"/>
      <c r="AK57" s="65">
        <v>0</v>
      </c>
      <c r="AL57" s="22"/>
    </row>
    <row r="58" spans="1:38" x14ac:dyDescent="0.25">
      <c r="A58" s="34">
        <v>45</v>
      </c>
      <c r="B58" s="284" t="s">
        <v>80</v>
      </c>
      <c r="C58" s="68">
        <v>45</v>
      </c>
      <c r="D58" s="12">
        <v>48</v>
      </c>
      <c r="E58" s="149">
        <v>23</v>
      </c>
      <c r="F58" s="35">
        <f t="shared" si="58"/>
        <v>2.5951557093425604E-3</v>
      </c>
      <c r="G58" s="289">
        <f t="shared" si="59"/>
        <v>4.3478260869565216E-2</v>
      </c>
      <c r="H58" s="16">
        <v>14373077</v>
      </c>
      <c r="I58" s="136">
        <v>22</v>
      </c>
      <c r="J58" s="167">
        <v>42</v>
      </c>
      <c r="K58" s="154">
        <v>23</v>
      </c>
      <c r="L58" s="35">
        <f t="shared" si="56"/>
        <v>3.354632587859425E-3</v>
      </c>
      <c r="M58" s="289">
        <f t="shared" si="60"/>
        <v>4.0658276863504358E-2</v>
      </c>
      <c r="N58" s="288">
        <f t="shared" si="15"/>
        <v>0.875</v>
      </c>
      <c r="O58" s="16">
        <v>13623077</v>
      </c>
      <c r="P58" s="154">
        <v>22</v>
      </c>
      <c r="Q58" s="48">
        <v>324358.97619047621</v>
      </c>
      <c r="R58" s="96">
        <v>4</v>
      </c>
      <c r="S58" s="167">
        <v>3</v>
      </c>
      <c r="T58" s="94">
        <v>6</v>
      </c>
      <c r="U58" s="162">
        <v>12</v>
      </c>
      <c r="V58" s="35">
        <f t="shared" si="57"/>
        <v>1.004016064257028E-3</v>
      </c>
      <c r="W58" s="289">
        <f t="shared" si="61"/>
        <v>8.4507042253521125E-2</v>
      </c>
      <c r="X58" s="35">
        <f t="shared" si="62"/>
        <v>0.125</v>
      </c>
      <c r="Y58" s="98">
        <v>9</v>
      </c>
      <c r="Z58" s="16">
        <v>750000</v>
      </c>
      <c r="AA58" s="96">
        <v>15</v>
      </c>
      <c r="AB58" s="11">
        <v>3</v>
      </c>
      <c r="AC58" s="12">
        <v>6</v>
      </c>
      <c r="AD58" s="16">
        <v>750000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  <c r="AL58" s="34"/>
    </row>
    <row r="59" spans="1:38" x14ac:dyDescent="0.25">
      <c r="A59" s="34">
        <v>46</v>
      </c>
      <c r="B59" s="284" t="s">
        <v>94</v>
      </c>
      <c r="C59" s="68">
        <v>389</v>
      </c>
      <c r="D59" s="12">
        <v>428</v>
      </c>
      <c r="E59" s="149">
        <v>12</v>
      </c>
      <c r="F59" s="35">
        <f t="shared" si="58"/>
        <v>2.3140138408304499E-2</v>
      </c>
      <c r="G59" s="289">
        <f t="shared" si="59"/>
        <v>0.38768115942028986</v>
      </c>
      <c r="H59" s="16">
        <v>97782721</v>
      </c>
      <c r="I59" s="136">
        <v>13</v>
      </c>
      <c r="J59" s="167">
        <v>386</v>
      </c>
      <c r="K59" s="154">
        <v>10</v>
      </c>
      <c r="L59" s="35">
        <f t="shared" si="56"/>
        <v>3.0830670926517572E-2</v>
      </c>
      <c r="M59" s="289">
        <f t="shared" si="60"/>
        <v>0.37366892545982577</v>
      </c>
      <c r="N59" s="288">
        <f t="shared" si="15"/>
        <v>0.90186915887850472</v>
      </c>
      <c r="O59" s="16">
        <v>88182721</v>
      </c>
      <c r="P59" s="154">
        <v>12</v>
      </c>
      <c r="Q59" s="48">
        <v>228452.6450777202</v>
      </c>
      <c r="R59" s="96">
        <v>16</v>
      </c>
      <c r="S59" s="167">
        <v>3</v>
      </c>
      <c r="T59" s="94">
        <v>42</v>
      </c>
      <c r="U59" s="162">
        <v>10</v>
      </c>
      <c r="V59" s="35">
        <f t="shared" si="57"/>
        <v>7.0281124497991966E-3</v>
      </c>
      <c r="W59" s="289">
        <f t="shared" si="61"/>
        <v>0.59154929577464788</v>
      </c>
      <c r="X59" s="35">
        <f t="shared" si="62"/>
        <v>9.8130841121495324E-2</v>
      </c>
      <c r="Y59" s="98">
        <v>11</v>
      </c>
      <c r="Z59" s="16">
        <v>9600000</v>
      </c>
      <c r="AA59" s="41">
        <v>10</v>
      </c>
      <c r="AB59" s="11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3</v>
      </c>
      <c r="AI59" s="12">
        <v>42</v>
      </c>
      <c r="AJ59" s="35">
        <f t="shared" ref="AJ59:AJ60" si="63">(AI59/T59)</f>
        <v>1</v>
      </c>
      <c r="AK59" s="65">
        <v>9600000</v>
      </c>
      <c r="AL59" s="5"/>
    </row>
    <row r="60" spans="1:38" x14ac:dyDescent="0.25">
      <c r="A60" s="34">
        <v>47</v>
      </c>
      <c r="B60" s="284" t="s">
        <v>110</v>
      </c>
      <c r="C60" s="68">
        <v>162</v>
      </c>
      <c r="D60" s="12">
        <v>167</v>
      </c>
      <c r="E60" s="149">
        <v>18</v>
      </c>
      <c r="F60" s="35">
        <f t="shared" si="58"/>
        <v>9.0289792387543248E-3</v>
      </c>
      <c r="G60" s="289">
        <f t="shared" si="59"/>
        <v>0.15126811594202899</v>
      </c>
      <c r="H60" s="16">
        <v>68163108</v>
      </c>
      <c r="I60" s="136">
        <v>17</v>
      </c>
      <c r="J60" s="167">
        <v>161</v>
      </c>
      <c r="K60" s="154">
        <v>18</v>
      </c>
      <c r="L60" s="35">
        <f t="shared" si="56"/>
        <v>1.2859424920127796E-2</v>
      </c>
      <c r="M60" s="289">
        <f t="shared" si="60"/>
        <v>0.1558567279767667</v>
      </c>
      <c r="N60" s="288">
        <f t="shared" si="15"/>
        <v>0.9640718562874252</v>
      </c>
      <c r="O60" s="16">
        <v>67140864</v>
      </c>
      <c r="P60" s="154">
        <v>16</v>
      </c>
      <c r="Q60" s="48">
        <v>417024</v>
      </c>
      <c r="R60" s="96">
        <v>2</v>
      </c>
      <c r="S60" s="167">
        <v>1</v>
      </c>
      <c r="T60" s="94">
        <v>6</v>
      </c>
      <c r="U60" s="162">
        <v>12</v>
      </c>
      <c r="V60" s="35">
        <f t="shared" si="57"/>
        <v>1.004016064257028E-3</v>
      </c>
      <c r="W60" s="289">
        <f t="shared" si="61"/>
        <v>8.4507042253521125E-2</v>
      </c>
      <c r="X60" s="35">
        <f t="shared" si="62"/>
        <v>3.5928143712574849E-2</v>
      </c>
      <c r="Y60" s="98">
        <v>13</v>
      </c>
      <c r="Z60" s="16">
        <v>1022244</v>
      </c>
      <c r="AA60" s="96">
        <v>14</v>
      </c>
      <c r="AB60" s="11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1</v>
      </c>
      <c r="AI60" s="12">
        <v>6</v>
      </c>
      <c r="AJ60" s="35">
        <f t="shared" si="63"/>
        <v>1</v>
      </c>
      <c r="AK60" s="65">
        <v>1022244</v>
      </c>
      <c r="AL60" s="52"/>
    </row>
    <row r="61" spans="1:38" x14ac:dyDescent="0.25">
      <c r="A61" s="34">
        <v>48</v>
      </c>
      <c r="B61" s="284"/>
      <c r="C61" s="287"/>
      <c r="D61" s="12"/>
      <c r="E61" s="150"/>
      <c r="F61" s="35"/>
      <c r="G61" s="88"/>
      <c r="H61" s="16"/>
      <c r="I61" s="136"/>
      <c r="J61" s="167"/>
      <c r="K61" s="154"/>
      <c r="L61" s="35"/>
      <c r="M61" s="88"/>
      <c r="N61" s="35"/>
      <c r="O61" s="16"/>
      <c r="P61" s="154"/>
      <c r="Q61" s="48"/>
      <c r="R61" s="96"/>
      <c r="S61" s="167"/>
      <c r="T61" s="94"/>
      <c r="U61" s="162"/>
      <c r="V61" s="35"/>
      <c r="W61" s="88"/>
      <c r="X61" s="35"/>
      <c r="Y61" s="120"/>
      <c r="Z61" s="16"/>
      <c r="AA61" s="96"/>
      <c r="AB61" s="11"/>
      <c r="AC61" s="12"/>
      <c r="AD61" s="16"/>
      <c r="AE61" s="12"/>
      <c r="AF61" s="12"/>
      <c r="AG61" s="16"/>
      <c r="AH61" s="12"/>
      <c r="AI61" s="12"/>
      <c r="AJ61" s="35"/>
      <c r="AK61" s="65"/>
      <c r="AL61" s="52"/>
    </row>
    <row r="62" spans="1:38" s="172" customFormat="1" x14ac:dyDescent="0.25">
      <c r="A62" s="34">
        <v>49</v>
      </c>
      <c r="B62" s="283" t="s">
        <v>245</v>
      </c>
      <c r="C62" s="69">
        <v>679</v>
      </c>
      <c r="D62" s="9">
        <v>816</v>
      </c>
      <c r="E62" s="148"/>
      <c r="F62" s="38">
        <f t="shared" ref="F62" si="64">(D62/D$14)</f>
        <v>4.4117647058823532E-2</v>
      </c>
      <c r="G62" s="275">
        <f>(D62/D$62)</f>
        <v>1</v>
      </c>
      <c r="H62" s="17">
        <v>174320669</v>
      </c>
      <c r="I62" s="134"/>
      <c r="J62" s="13">
        <v>657</v>
      </c>
      <c r="K62" s="153"/>
      <c r="L62" s="38">
        <f t="shared" ref="L62:L66" si="65">(J62/J$14)</f>
        <v>5.2476038338658146E-2</v>
      </c>
      <c r="M62" s="275">
        <f>(J62/J$62)</f>
        <v>1</v>
      </c>
      <c r="N62" s="288">
        <f t="shared" si="15"/>
        <v>0.80514705882352944</v>
      </c>
      <c r="O62" s="17">
        <v>153100852</v>
      </c>
      <c r="P62" s="153"/>
      <c r="Q62" s="45">
        <f>(O62/J62)</f>
        <v>233030.21613394216</v>
      </c>
      <c r="R62" s="100"/>
      <c r="S62" s="13">
        <v>22</v>
      </c>
      <c r="T62" s="9">
        <v>159</v>
      </c>
      <c r="U62" s="161"/>
      <c r="V62" s="38">
        <f t="shared" ref="V62:V66" si="66">(T62/T$14)</f>
        <v>2.6606425702811246E-2</v>
      </c>
      <c r="W62" s="275">
        <f>(T62/T$62)</f>
        <v>1</v>
      </c>
      <c r="X62" s="38"/>
      <c r="Y62" s="98"/>
      <c r="Z62" s="17">
        <v>21219817</v>
      </c>
      <c r="AA62" s="49"/>
      <c r="AB62" s="13">
        <v>5</v>
      </c>
      <c r="AC62" s="9">
        <v>10</v>
      </c>
      <c r="AD62" s="17">
        <v>2270000</v>
      </c>
      <c r="AE62" s="9">
        <v>4</v>
      </c>
      <c r="AF62" s="9">
        <v>15</v>
      </c>
      <c r="AG62" s="17">
        <v>2544664</v>
      </c>
      <c r="AH62" s="9">
        <v>13</v>
      </c>
      <c r="AI62" s="9">
        <v>134</v>
      </c>
      <c r="AJ62" s="38"/>
      <c r="AK62" s="42">
        <v>16405153</v>
      </c>
      <c r="AL62" s="15"/>
    </row>
    <row r="63" spans="1:38" x14ac:dyDescent="0.25">
      <c r="A63" s="34">
        <v>50</v>
      </c>
      <c r="B63" s="284" t="s">
        <v>65</v>
      </c>
      <c r="C63" s="68">
        <v>69</v>
      </c>
      <c r="D63" s="12">
        <v>69</v>
      </c>
      <c r="E63" s="149">
        <v>21</v>
      </c>
      <c r="F63" s="35">
        <f t="shared" ref="F63:F66" si="67">(D63/D$14)</f>
        <v>3.7305363321799307E-3</v>
      </c>
      <c r="G63" s="289">
        <f t="shared" ref="G63:G66" si="68">(D63/D$62)</f>
        <v>8.455882352941177E-2</v>
      </c>
      <c r="H63" s="16">
        <v>15541026</v>
      </c>
      <c r="I63" s="136">
        <v>21</v>
      </c>
      <c r="J63" s="167">
        <v>69</v>
      </c>
      <c r="K63" s="154">
        <v>21</v>
      </c>
      <c r="L63" s="35">
        <f t="shared" si="65"/>
        <v>5.5111821086261982E-3</v>
      </c>
      <c r="M63" s="289">
        <f t="shared" ref="M63:M66" si="69">(J63/J$62)</f>
        <v>0.1050228310502283</v>
      </c>
      <c r="N63" s="288">
        <f t="shared" si="15"/>
        <v>1</v>
      </c>
      <c r="O63" s="16">
        <v>15541026</v>
      </c>
      <c r="P63" s="154">
        <v>21</v>
      </c>
      <c r="Q63" s="48">
        <v>225232.26086956522</v>
      </c>
      <c r="R63" s="96">
        <v>17</v>
      </c>
      <c r="S63" s="167">
        <v>0</v>
      </c>
      <c r="T63" s="94">
        <v>0</v>
      </c>
      <c r="U63" s="162"/>
      <c r="V63" s="35">
        <f t="shared" si="66"/>
        <v>0</v>
      </c>
      <c r="W63" s="289">
        <f t="shared" ref="W63:W66" si="70">(T63/T$62)</f>
        <v>0</v>
      </c>
      <c r="X63" s="35"/>
      <c r="Y63" s="98"/>
      <c r="Z63" s="16">
        <v>0</v>
      </c>
      <c r="AA63" s="96"/>
      <c r="AB63" s="11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  <c r="AL63" s="22"/>
    </row>
    <row r="64" spans="1:38" x14ac:dyDescent="0.25">
      <c r="A64" s="34">
        <v>51</v>
      </c>
      <c r="B64" s="284" t="s">
        <v>106</v>
      </c>
      <c r="C64" s="68">
        <v>62</v>
      </c>
      <c r="D64" s="12">
        <v>62</v>
      </c>
      <c r="E64" s="149">
        <v>22</v>
      </c>
      <c r="F64" s="35">
        <f t="shared" si="67"/>
        <v>3.3520761245674742E-3</v>
      </c>
      <c r="G64" s="289">
        <f t="shared" si="68"/>
        <v>7.5980392156862739E-2</v>
      </c>
      <c r="H64" s="16">
        <v>9075955</v>
      </c>
      <c r="I64" s="136">
        <v>23</v>
      </c>
      <c r="J64" s="167">
        <v>62</v>
      </c>
      <c r="K64" s="154">
        <v>22</v>
      </c>
      <c r="L64" s="35">
        <f t="shared" si="65"/>
        <v>4.9520766773162939E-3</v>
      </c>
      <c r="M64" s="289">
        <f t="shared" si="69"/>
        <v>9.4368340943683404E-2</v>
      </c>
      <c r="N64" s="288">
        <f t="shared" si="15"/>
        <v>1</v>
      </c>
      <c r="O64" s="16">
        <v>9075955</v>
      </c>
      <c r="P64" s="154">
        <v>23</v>
      </c>
      <c r="Q64" s="48">
        <v>146386.37096774194</v>
      </c>
      <c r="R64" s="96">
        <v>23</v>
      </c>
      <c r="S64" s="167">
        <v>0</v>
      </c>
      <c r="T64" s="94">
        <v>0</v>
      </c>
      <c r="U64" s="162"/>
      <c r="V64" s="35">
        <f t="shared" si="66"/>
        <v>0</v>
      </c>
      <c r="W64" s="289">
        <f t="shared" si="70"/>
        <v>0</v>
      </c>
      <c r="X64" s="35"/>
      <c r="Y64" s="98"/>
      <c r="Z64" s="16">
        <v>0</v>
      </c>
      <c r="AA64" s="96"/>
      <c r="AB64" s="11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  <c r="AL64" s="90"/>
    </row>
    <row r="65" spans="1:38" x14ac:dyDescent="0.25">
      <c r="A65" s="34">
        <v>52</v>
      </c>
      <c r="B65" s="284" t="s">
        <v>127</v>
      </c>
      <c r="C65" s="68">
        <v>223</v>
      </c>
      <c r="D65" s="12">
        <v>223</v>
      </c>
      <c r="E65" s="149">
        <v>17</v>
      </c>
      <c r="F65" s="35">
        <f t="shared" si="67"/>
        <v>1.205666089965398E-2</v>
      </c>
      <c r="G65" s="289">
        <f t="shared" si="68"/>
        <v>0.27328431372549017</v>
      </c>
      <c r="H65" s="16">
        <v>39264221</v>
      </c>
      <c r="I65" s="136">
        <v>19</v>
      </c>
      <c r="J65" s="167">
        <v>223</v>
      </c>
      <c r="K65" s="154">
        <v>16</v>
      </c>
      <c r="L65" s="35">
        <f t="shared" si="65"/>
        <v>1.7811501597444091E-2</v>
      </c>
      <c r="M65" s="289">
        <f t="shared" si="69"/>
        <v>0.33942161339421612</v>
      </c>
      <c r="N65" s="288">
        <f t="shared" si="15"/>
        <v>1</v>
      </c>
      <c r="O65" s="16">
        <v>39264221</v>
      </c>
      <c r="P65" s="154">
        <v>18</v>
      </c>
      <c r="Q65" s="48">
        <v>176072.73991031389</v>
      </c>
      <c r="R65" s="96">
        <v>22</v>
      </c>
      <c r="S65" s="167">
        <v>0</v>
      </c>
      <c r="T65" s="94">
        <v>0</v>
      </c>
      <c r="U65" s="162"/>
      <c r="V65" s="35">
        <f t="shared" si="66"/>
        <v>0</v>
      </c>
      <c r="W65" s="289">
        <f t="shared" si="70"/>
        <v>0</v>
      </c>
      <c r="X65" s="35"/>
      <c r="Y65" s="47"/>
      <c r="Z65" s="16">
        <v>0</v>
      </c>
      <c r="AA65" s="96"/>
      <c r="AB65" s="11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  <c r="AL65" s="90"/>
    </row>
    <row r="66" spans="1:38" x14ac:dyDescent="0.25">
      <c r="A66" s="34">
        <v>53</v>
      </c>
      <c r="B66" s="284" t="s">
        <v>134</v>
      </c>
      <c r="C66" s="68">
        <v>325</v>
      </c>
      <c r="D66" s="12">
        <v>462</v>
      </c>
      <c r="E66" s="149">
        <v>11</v>
      </c>
      <c r="F66" s="35">
        <f t="shared" si="67"/>
        <v>2.4978373702422146E-2</v>
      </c>
      <c r="G66" s="289">
        <f t="shared" si="68"/>
        <v>0.56617647058823528</v>
      </c>
      <c r="H66" s="16">
        <v>110439467</v>
      </c>
      <c r="I66" s="136">
        <v>12</v>
      </c>
      <c r="J66" s="167">
        <v>303</v>
      </c>
      <c r="K66" s="154">
        <v>14</v>
      </c>
      <c r="L66" s="35">
        <f t="shared" si="65"/>
        <v>2.4201277955271567E-2</v>
      </c>
      <c r="M66" s="289">
        <f t="shared" si="69"/>
        <v>0.46118721461187212</v>
      </c>
      <c r="N66" s="288">
        <f t="shared" si="15"/>
        <v>0.6558441558441559</v>
      </c>
      <c r="O66" s="16">
        <v>89219650</v>
      </c>
      <c r="P66" s="154">
        <v>11</v>
      </c>
      <c r="Q66" s="48">
        <v>294454.29042904289</v>
      </c>
      <c r="R66" s="96">
        <v>7</v>
      </c>
      <c r="S66" s="167">
        <v>22</v>
      </c>
      <c r="T66" s="94">
        <v>159</v>
      </c>
      <c r="U66" s="162">
        <v>8</v>
      </c>
      <c r="V66" s="35">
        <f t="shared" si="66"/>
        <v>2.6606425702811246E-2</v>
      </c>
      <c r="W66" s="289">
        <f t="shared" si="70"/>
        <v>1</v>
      </c>
      <c r="X66" s="35">
        <f>(T66/D66)</f>
        <v>0.34415584415584416</v>
      </c>
      <c r="Y66" s="98">
        <v>6</v>
      </c>
      <c r="Z66" s="16">
        <v>21219817</v>
      </c>
      <c r="AA66" s="49">
        <v>8</v>
      </c>
      <c r="AB66" s="11">
        <v>5</v>
      </c>
      <c r="AC66" s="12">
        <v>10</v>
      </c>
      <c r="AD66" s="16">
        <v>2270000</v>
      </c>
      <c r="AE66" s="12">
        <v>4</v>
      </c>
      <c r="AF66" s="12">
        <v>15</v>
      </c>
      <c r="AG66" s="16">
        <v>2544664</v>
      </c>
      <c r="AH66" s="12">
        <v>13</v>
      </c>
      <c r="AI66" s="12">
        <v>134</v>
      </c>
      <c r="AJ66" s="35">
        <f>(AI66/T66)</f>
        <v>0.84276729559748431</v>
      </c>
      <c r="AK66" s="65">
        <v>16405153</v>
      </c>
      <c r="AL66" s="91"/>
    </row>
    <row r="67" spans="1:38" ht="15.75" thickBot="1" x14ac:dyDescent="0.3">
      <c r="A67" s="203"/>
      <c r="B67" s="123"/>
      <c r="C67" s="238"/>
      <c r="D67" s="125"/>
      <c r="E67" s="151"/>
      <c r="F67" s="66"/>
      <c r="G67" s="66"/>
      <c r="H67" s="67"/>
      <c r="I67" s="137"/>
      <c r="J67" s="309"/>
      <c r="K67" s="145"/>
      <c r="L67" s="66"/>
      <c r="M67" s="66"/>
      <c r="N67" s="66"/>
      <c r="O67" s="67"/>
      <c r="P67" s="155"/>
      <c r="Q67" s="127"/>
      <c r="R67" s="159"/>
      <c r="S67" s="73"/>
      <c r="T67" s="14"/>
      <c r="U67" s="163"/>
      <c r="V67" s="14"/>
      <c r="W67" s="14"/>
      <c r="X67" s="66"/>
      <c r="Y67" s="74"/>
      <c r="Z67" s="67"/>
      <c r="AA67" s="128"/>
      <c r="AB67" s="73"/>
      <c r="AC67" s="14"/>
      <c r="AD67" s="67"/>
      <c r="AE67" s="14"/>
      <c r="AF67" s="14"/>
      <c r="AG67" s="67"/>
      <c r="AH67" s="14"/>
      <c r="AI67" s="14"/>
      <c r="AJ67" s="66"/>
      <c r="AK67" s="129"/>
      <c r="AL67" s="5"/>
    </row>
    <row r="68" spans="1:38" ht="15.75" thickTop="1" x14ac:dyDescent="0.25">
      <c r="A68" s="203"/>
      <c r="B68" s="5"/>
      <c r="C68" s="130"/>
      <c r="D68" s="130"/>
      <c r="E68" s="80"/>
      <c r="F68" s="24"/>
      <c r="G68" s="24"/>
      <c r="H68" s="28"/>
      <c r="I68" s="79"/>
      <c r="J68" s="82"/>
      <c r="K68" s="146"/>
      <c r="L68" s="24"/>
      <c r="M68" s="24"/>
      <c r="N68" s="24"/>
      <c r="O68" s="19"/>
      <c r="P68" s="79"/>
      <c r="Q68" s="30"/>
      <c r="R68" s="76"/>
      <c r="S68" s="26"/>
      <c r="T68" s="22"/>
      <c r="U68" s="164"/>
      <c r="V68" s="22"/>
      <c r="W68" s="22"/>
      <c r="X68" s="24"/>
      <c r="Y68" s="31"/>
      <c r="Z68" s="19"/>
      <c r="AA68" s="26"/>
      <c r="AB68" s="3"/>
      <c r="AC68" s="22"/>
      <c r="AD68" s="18"/>
      <c r="AE68" s="22"/>
      <c r="AF68" s="22"/>
      <c r="AG68" s="18"/>
      <c r="AH68" s="22"/>
      <c r="AI68" s="22"/>
      <c r="AJ68" s="24"/>
      <c r="AK68" s="18"/>
      <c r="AL68" s="22"/>
    </row>
    <row r="69" spans="1:38" x14ac:dyDescent="0.25">
      <c r="A69" s="58"/>
      <c r="B69" s="2" t="s">
        <v>140</v>
      </c>
      <c r="C69" s="130"/>
      <c r="D69" s="130"/>
      <c r="E69" s="80"/>
      <c r="F69" s="24"/>
      <c r="G69" s="24"/>
      <c r="H69" s="28"/>
      <c r="I69" s="79"/>
      <c r="J69" s="82"/>
      <c r="K69" s="146"/>
      <c r="L69" s="24"/>
      <c r="M69" s="24"/>
      <c r="N69" s="24"/>
      <c r="O69" s="19"/>
      <c r="P69" s="79"/>
      <c r="Q69" s="30"/>
      <c r="R69" s="76"/>
      <c r="S69" s="26"/>
      <c r="T69" s="22"/>
      <c r="U69" s="164"/>
      <c r="V69" s="22"/>
      <c r="W69" s="22"/>
      <c r="X69" s="24"/>
      <c r="Y69" s="31"/>
      <c r="Z69" s="18"/>
      <c r="AA69" s="5"/>
      <c r="AB69" s="22"/>
      <c r="AC69" s="22"/>
      <c r="AD69" s="18"/>
      <c r="AE69" s="22"/>
      <c r="AF69" s="22"/>
      <c r="AG69" s="18"/>
      <c r="AH69" s="22"/>
      <c r="AI69" s="22"/>
      <c r="AJ69" s="24"/>
      <c r="AK69" s="33"/>
      <c r="AL69" s="22"/>
    </row>
    <row r="70" spans="1:38" x14ac:dyDescent="0.25">
      <c r="A70" s="58"/>
      <c r="B70" s="2" t="s">
        <v>142</v>
      </c>
      <c r="C70" s="130"/>
      <c r="D70" s="130"/>
      <c r="E70" s="80"/>
      <c r="F70" s="24"/>
      <c r="G70" s="24"/>
      <c r="H70" s="28"/>
      <c r="I70" s="79"/>
      <c r="J70" s="82"/>
      <c r="K70" s="146"/>
      <c r="L70" s="24"/>
      <c r="M70" s="24"/>
      <c r="N70" s="24"/>
      <c r="O70" s="19"/>
      <c r="P70" s="79"/>
      <c r="Q70" s="30"/>
      <c r="R70" s="76"/>
      <c r="S70" s="26"/>
      <c r="T70" s="22"/>
      <c r="U70" s="164"/>
      <c r="V70" s="22"/>
      <c r="W70" s="22"/>
      <c r="X70" s="24"/>
      <c r="Y70" s="31"/>
      <c r="Z70" s="18"/>
      <c r="AA70" s="5"/>
      <c r="AB70" s="22"/>
      <c r="AC70" s="22"/>
      <c r="AD70" s="18"/>
      <c r="AE70" s="22"/>
      <c r="AF70" s="22"/>
      <c r="AG70" s="18"/>
      <c r="AH70" s="22"/>
      <c r="AI70" s="22"/>
      <c r="AJ70" s="24"/>
      <c r="AK70" s="18"/>
      <c r="AL70" s="22"/>
    </row>
  </sheetData>
  <sortState xmlns:xlrd2="http://schemas.microsoft.com/office/spreadsheetml/2017/richdata2" ref="A33:AA66">
    <sortCondition ref="A33:A66"/>
  </sortState>
  <mergeCells count="50">
    <mergeCell ref="S6:AK6"/>
    <mergeCell ref="S7:AA8"/>
    <mergeCell ref="AB7:AK8"/>
    <mergeCell ref="C9:C12"/>
    <mergeCell ref="D9:D12"/>
    <mergeCell ref="E9:E12"/>
    <mergeCell ref="F9:G10"/>
    <mergeCell ref="H11:H12"/>
    <mergeCell ref="I11:I12"/>
    <mergeCell ref="H9:I10"/>
    <mergeCell ref="AB9:AD10"/>
    <mergeCell ref="AE9:AG10"/>
    <mergeCell ref="AH9:AK10"/>
    <mergeCell ref="V11:V12"/>
    <mergeCell ref="W11:W12"/>
    <mergeCell ref="B6:B12"/>
    <mergeCell ref="C6:I8"/>
    <mergeCell ref="O9:R10"/>
    <mergeCell ref="J9:J12"/>
    <mergeCell ref="K9:K12"/>
    <mergeCell ref="L9:M10"/>
    <mergeCell ref="N9:N12"/>
    <mergeCell ref="F11:F12"/>
    <mergeCell ref="G11:G12"/>
    <mergeCell ref="L11:L12"/>
    <mergeCell ref="M11:M12"/>
    <mergeCell ref="J6:R8"/>
    <mergeCell ref="O11:O12"/>
    <mergeCell ref="P11:P12"/>
    <mergeCell ref="Q11:Q12"/>
    <mergeCell ref="R11:R12"/>
    <mergeCell ref="Z11:Z12"/>
    <mergeCell ref="U9:U12"/>
    <mergeCell ref="V9:W10"/>
    <mergeCell ref="X9:X12"/>
    <mergeCell ref="Y9:Y12"/>
    <mergeCell ref="Z9:AA10"/>
    <mergeCell ref="T9:T12"/>
    <mergeCell ref="S9:S12"/>
    <mergeCell ref="AI11:AI12"/>
    <mergeCell ref="AJ11:AJ12"/>
    <mergeCell ref="AK11:AK12"/>
    <mergeCell ref="AA11:AA12"/>
    <mergeCell ref="AC11:AC12"/>
    <mergeCell ref="AD11:AD12"/>
    <mergeCell ref="AE11:AE12"/>
    <mergeCell ref="AF11:AF12"/>
    <mergeCell ref="AG11:AG12"/>
    <mergeCell ref="AH11:AH12"/>
    <mergeCell ref="AB11:A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E878-FD73-4B62-9298-D1E9C42AEBAA}">
  <dimension ref="B2:AM81"/>
  <sheetViews>
    <sheetView topLeftCell="C1" zoomScale="85" zoomScaleNormal="85" workbookViewId="0">
      <selection activeCell="D2" sqref="D2"/>
    </sheetView>
  </sheetViews>
  <sheetFormatPr defaultRowHeight="15.75" x14ac:dyDescent="0.25"/>
  <cols>
    <col min="1" max="3" width="9.140625" style="316"/>
    <col min="4" max="4" width="21.85546875" style="316" bestFit="1" customWidth="1"/>
    <col min="5" max="6" width="13.42578125" style="316" bestFit="1" customWidth="1"/>
    <col min="7" max="9" width="11.7109375" style="316" customWidth="1"/>
    <col min="10" max="10" width="17.28515625" style="316" bestFit="1" customWidth="1"/>
    <col min="11" max="11" width="11.7109375" style="316" customWidth="1"/>
    <col min="12" max="12" width="13.42578125" style="316" bestFit="1" customWidth="1"/>
    <col min="13" max="16" width="11.7109375" style="316" customWidth="1"/>
    <col min="17" max="17" width="17.28515625" style="320" bestFit="1" customWidth="1"/>
    <col min="18" max="18" width="11.7109375" style="316" customWidth="1"/>
    <col min="19" max="19" width="13.140625" style="316" bestFit="1" customWidth="1"/>
    <col min="20" max="20" width="11.7109375" style="316" customWidth="1"/>
    <col min="21" max="21" width="13.85546875" style="316" bestFit="1" customWidth="1"/>
    <col min="22" max="27" width="11.7109375" style="316" customWidth="1"/>
    <col min="28" max="28" width="18.42578125" style="316" bestFit="1" customWidth="1"/>
    <col min="29" max="31" width="11.7109375" style="316" customWidth="1"/>
    <col min="32" max="32" width="14.5703125" style="320" bestFit="1" customWidth="1"/>
    <col min="33" max="34" width="11.7109375" style="316" customWidth="1"/>
    <col min="35" max="35" width="14.5703125" style="320" bestFit="1" customWidth="1"/>
    <col min="36" max="38" width="11.7109375" style="316" customWidth="1"/>
    <col min="39" max="39" width="16" style="320" bestFit="1" customWidth="1"/>
    <col min="40" max="16384" width="9.140625" style="316"/>
  </cols>
  <sheetData>
    <row r="2" spans="2:39" x14ac:dyDescent="0.25">
      <c r="B2" s="310"/>
      <c r="C2" s="310"/>
      <c r="D2" s="311" t="s">
        <v>311</v>
      </c>
      <c r="E2" s="312"/>
      <c r="F2" s="313"/>
      <c r="G2" s="313"/>
      <c r="H2" s="313"/>
      <c r="I2" s="313"/>
      <c r="J2" s="313"/>
      <c r="K2" s="314"/>
      <c r="L2" s="315"/>
      <c r="N2" s="317"/>
      <c r="O2" s="318"/>
      <c r="P2" s="319"/>
      <c r="Q2" s="387"/>
      <c r="R2" s="320"/>
      <c r="S2" s="314"/>
      <c r="V2" s="312"/>
      <c r="W2" s="315"/>
      <c r="X2" s="314"/>
      <c r="Y2" s="321"/>
      <c r="Z2" s="312"/>
      <c r="AA2" s="322"/>
      <c r="AB2" s="322"/>
      <c r="AC2" s="320"/>
      <c r="AD2" s="314"/>
      <c r="AG2" s="320"/>
      <c r="AH2" s="312"/>
      <c r="AI2" s="392"/>
      <c r="AJ2" s="323"/>
      <c r="AK2" s="312"/>
      <c r="AL2" s="312"/>
      <c r="AM2" s="394"/>
    </row>
    <row r="3" spans="2:39" x14ac:dyDescent="0.25">
      <c r="B3" s="310"/>
      <c r="C3" s="310"/>
      <c r="D3" s="310" t="s">
        <v>251</v>
      </c>
      <c r="E3" s="312"/>
      <c r="F3" s="313"/>
      <c r="G3" s="313"/>
      <c r="H3" s="313"/>
      <c r="I3" s="313"/>
      <c r="J3" s="313"/>
      <c r="K3" s="314"/>
      <c r="L3" s="315"/>
      <c r="N3" s="317"/>
      <c r="O3" s="318"/>
      <c r="P3" s="319"/>
      <c r="Q3" s="388"/>
      <c r="R3" s="320"/>
      <c r="S3" s="314"/>
      <c r="V3" s="312"/>
      <c r="W3" s="315"/>
      <c r="X3" s="314"/>
      <c r="Y3" s="324"/>
      <c r="Z3" s="312"/>
      <c r="AA3" s="322"/>
      <c r="AB3" s="322"/>
      <c r="AC3" s="320"/>
      <c r="AD3" s="314"/>
      <c r="AG3" s="320"/>
      <c r="AH3" s="312"/>
      <c r="AI3" s="393"/>
      <c r="AJ3" s="323"/>
      <c r="AK3" s="312"/>
      <c r="AL3" s="312"/>
      <c r="AM3" s="394"/>
    </row>
    <row r="4" spans="2:39" ht="16.5" thickBot="1" x14ac:dyDescent="0.3">
      <c r="D4" s="325"/>
      <c r="E4" s="312"/>
      <c r="F4" s="313"/>
      <c r="G4" s="313"/>
      <c r="H4" s="313"/>
      <c r="I4" s="313"/>
      <c r="J4" s="313"/>
      <c r="K4" s="314"/>
      <c r="L4" s="315"/>
      <c r="N4" s="326"/>
      <c r="O4" s="314"/>
      <c r="P4" s="327"/>
      <c r="Q4" s="389"/>
      <c r="R4" s="320"/>
      <c r="S4" s="314"/>
      <c r="V4" s="315"/>
      <c r="W4" s="315"/>
      <c r="X4" s="314"/>
      <c r="Y4" s="324"/>
      <c r="Z4" s="315"/>
      <c r="AA4" s="328"/>
      <c r="AB4" s="328"/>
      <c r="AC4" s="320"/>
      <c r="AD4" s="314"/>
      <c r="AG4" s="320"/>
      <c r="AH4" s="312"/>
      <c r="AI4" s="392"/>
      <c r="AJ4" s="323"/>
      <c r="AK4" s="312"/>
      <c r="AL4" s="312"/>
      <c r="AM4" s="394"/>
    </row>
    <row r="5" spans="2:39" ht="17.25" thickTop="1" thickBot="1" x14ac:dyDescent="0.3">
      <c r="D5" s="1072" t="s">
        <v>252</v>
      </c>
      <c r="E5" s="1154" t="s">
        <v>2</v>
      </c>
      <c r="F5" s="1094"/>
      <c r="G5" s="1094"/>
      <c r="H5" s="1094"/>
      <c r="I5" s="1094"/>
      <c r="J5" s="1094"/>
      <c r="K5" s="1095"/>
      <c r="L5" s="1094" t="s">
        <v>3</v>
      </c>
      <c r="M5" s="1094"/>
      <c r="N5" s="1094"/>
      <c r="O5" s="1094"/>
      <c r="P5" s="1094"/>
      <c r="Q5" s="1094"/>
      <c r="R5" s="1094"/>
      <c r="S5" s="1094"/>
      <c r="T5" s="1095"/>
      <c r="U5" s="1120" t="s">
        <v>4</v>
      </c>
      <c r="V5" s="1121"/>
      <c r="W5" s="1121"/>
      <c r="X5" s="1121"/>
      <c r="Y5" s="1121"/>
      <c r="Z5" s="1121"/>
      <c r="AA5" s="1121"/>
      <c r="AB5" s="1121"/>
      <c r="AC5" s="1121"/>
      <c r="AD5" s="1121"/>
      <c r="AE5" s="1121"/>
      <c r="AF5" s="1121"/>
      <c r="AG5" s="1121"/>
      <c r="AH5" s="1121"/>
      <c r="AI5" s="1121"/>
      <c r="AJ5" s="1121"/>
      <c r="AK5" s="1121"/>
      <c r="AL5" s="1121"/>
      <c r="AM5" s="1122"/>
    </row>
    <row r="6" spans="2:39" x14ac:dyDescent="0.25">
      <c r="D6" s="1073"/>
      <c r="E6" s="1155"/>
      <c r="F6" s="1096"/>
      <c r="G6" s="1096"/>
      <c r="H6" s="1096"/>
      <c r="I6" s="1096"/>
      <c r="J6" s="1096"/>
      <c r="K6" s="1097"/>
      <c r="L6" s="1096"/>
      <c r="M6" s="1096"/>
      <c r="N6" s="1096"/>
      <c r="O6" s="1096"/>
      <c r="P6" s="1096"/>
      <c r="Q6" s="1096"/>
      <c r="R6" s="1096"/>
      <c r="S6" s="1096"/>
      <c r="T6" s="1097"/>
      <c r="U6" s="1123" t="s">
        <v>206</v>
      </c>
      <c r="V6" s="1124"/>
      <c r="W6" s="1124"/>
      <c r="X6" s="1124"/>
      <c r="Y6" s="1124"/>
      <c r="Z6" s="1124"/>
      <c r="AA6" s="1124"/>
      <c r="AB6" s="1124"/>
      <c r="AC6" s="1125"/>
      <c r="AD6" s="1123" t="s">
        <v>207</v>
      </c>
      <c r="AE6" s="1124"/>
      <c r="AF6" s="1124"/>
      <c r="AG6" s="1124"/>
      <c r="AH6" s="1124"/>
      <c r="AI6" s="1124"/>
      <c r="AJ6" s="1124"/>
      <c r="AK6" s="1124"/>
      <c r="AL6" s="1124"/>
      <c r="AM6" s="1129"/>
    </row>
    <row r="7" spans="2:39" ht="16.5" thickBot="1" x14ac:dyDescent="0.3">
      <c r="D7" s="1073"/>
      <c r="E7" s="1155"/>
      <c r="F7" s="1096"/>
      <c r="G7" s="1096"/>
      <c r="H7" s="1096"/>
      <c r="I7" s="1096"/>
      <c r="J7" s="1096"/>
      <c r="K7" s="1097"/>
      <c r="L7" s="1096"/>
      <c r="M7" s="1096"/>
      <c r="N7" s="1096"/>
      <c r="O7" s="1096"/>
      <c r="P7" s="1096"/>
      <c r="Q7" s="1096"/>
      <c r="R7" s="1096"/>
      <c r="S7" s="1096"/>
      <c r="T7" s="1097"/>
      <c r="U7" s="1126"/>
      <c r="V7" s="1127"/>
      <c r="W7" s="1127"/>
      <c r="X7" s="1127"/>
      <c r="Y7" s="1127"/>
      <c r="Z7" s="1127"/>
      <c r="AA7" s="1127"/>
      <c r="AB7" s="1127"/>
      <c r="AC7" s="1128"/>
      <c r="AD7" s="1126"/>
      <c r="AE7" s="1127"/>
      <c r="AF7" s="1127"/>
      <c r="AG7" s="1127"/>
      <c r="AH7" s="1127"/>
      <c r="AI7" s="1127"/>
      <c r="AJ7" s="1127"/>
      <c r="AK7" s="1127"/>
      <c r="AL7" s="1127"/>
      <c r="AM7" s="1130"/>
    </row>
    <row r="8" spans="2:39" x14ac:dyDescent="0.25">
      <c r="D8" s="1073"/>
      <c r="E8" s="1131" t="s">
        <v>5</v>
      </c>
      <c r="F8" s="1134" t="s">
        <v>11</v>
      </c>
      <c r="G8" s="1137" t="s">
        <v>7</v>
      </c>
      <c r="H8" s="1140" t="s">
        <v>8</v>
      </c>
      <c r="I8" s="1140"/>
      <c r="J8" s="1141" t="s">
        <v>247</v>
      </c>
      <c r="K8" s="1142"/>
      <c r="L8" s="1144" t="s">
        <v>11</v>
      </c>
      <c r="M8" s="1137" t="s">
        <v>12</v>
      </c>
      <c r="N8" s="1098" t="s">
        <v>13</v>
      </c>
      <c r="O8" s="1147"/>
      <c r="P8" s="1140" t="s">
        <v>14</v>
      </c>
      <c r="Q8" s="1104" t="s">
        <v>247</v>
      </c>
      <c r="R8" s="1149"/>
      <c r="S8" s="1149"/>
      <c r="T8" s="1105"/>
      <c r="U8" s="1151" t="s">
        <v>204</v>
      </c>
      <c r="V8" s="1089" t="s">
        <v>205</v>
      </c>
      <c r="W8" s="1113" t="s">
        <v>19</v>
      </c>
      <c r="X8" s="1116" t="s">
        <v>18</v>
      </c>
      <c r="Y8" s="1117"/>
      <c r="Z8" s="1098" t="s">
        <v>20</v>
      </c>
      <c r="AA8" s="1101" t="s">
        <v>21</v>
      </c>
      <c r="AB8" s="1104" t="s">
        <v>248</v>
      </c>
      <c r="AC8" s="1105"/>
      <c r="AD8" s="1108" t="s">
        <v>22</v>
      </c>
      <c r="AE8" s="1089"/>
      <c r="AF8" s="1089"/>
      <c r="AG8" s="1089" t="s">
        <v>23</v>
      </c>
      <c r="AH8" s="1089"/>
      <c r="AI8" s="1089"/>
      <c r="AJ8" s="1089" t="s">
        <v>24</v>
      </c>
      <c r="AK8" s="1089"/>
      <c r="AL8" s="1089"/>
      <c r="AM8" s="1090"/>
    </row>
    <row r="9" spans="2:39" x14ac:dyDescent="0.25">
      <c r="D9" s="1073"/>
      <c r="E9" s="1132"/>
      <c r="F9" s="1135"/>
      <c r="G9" s="1138"/>
      <c r="H9" s="1085"/>
      <c r="I9" s="1085"/>
      <c r="J9" s="1077"/>
      <c r="K9" s="1143"/>
      <c r="L9" s="1145"/>
      <c r="M9" s="1138"/>
      <c r="N9" s="1099"/>
      <c r="O9" s="1148"/>
      <c r="P9" s="1085"/>
      <c r="Q9" s="1106"/>
      <c r="R9" s="1150"/>
      <c r="S9" s="1150"/>
      <c r="T9" s="1107"/>
      <c r="U9" s="1152"/>
      <c r="V9" s="1075"/>
      <c r="W9" s="1114"/>
      <c r="X9" s="1118"/>
      <c r="Y9" s="1119"/>
      <c r="Z9" s="1099"/>
      <c r="AA9" s="1102"/>
      <c r="AB9" s="1106"/>
      <c r="AC9" s="1107"/>
      <c r="AD9" s="1109"/>
      <c r="AE9" s="1075"/>
      <c r="AF9" s="1075"/>
      <c r="AG9" s="1075"/>
      <c r="AH9" s="1075"/>
      <c r="AI9" s="1075"/>
      <c r="AJ9" s="1075"/>
      <c r="AK9" s="1075"/>
      <c r="AL9" s="1075"/>
      <c r="AM9" s="1091"/>
    </row>
    <row r="10" spans="2:39" ht="20.100000000000001" customHeight="1" x14ac:dyDescent="0.25">
      <c r="D10" s="1073"/>
      <c r="E10" s="1132"/>
      <c r="F10" s="1135"/>
      <c r="G10" s="1138"/>
      <c r="H10" s="1083" t="s">
        <v>313</v>
      </c>
      <c r="I10" s="1085" t="s">
        <v>314</v>
      </c>
      <c r="J10" s="1077" t="s">
        <v>312</v>
      </c>
      <c r="K10" s="1092" t="s">
        <v>10</v>
      </c>
      <c r="L10" s="1145"/>
      <c r="M10" s="1138"/>
      <c r="N10" s="1083" t="s">
        <v>313</v>
      </c>
      <c r="O10" s="1085" t="s">
        <v>314</v>
      </c>
      <c r="P10" s="1085"/>
      <c r="Q10" s="1077" t="s">
        <v>312</v>
      </c>
      <c r="R10" s="1111" t="s">
        <v>10</v>
      </c>
      <c r="S10" s="1081" t="s">
        <v>246</v>
      </c>
      <c r="T10" s="1014" t="s">
        <v>213</v>
      </c>
      <c r="U10" s="1152"/>
      <c r="V10" s="1075"/>
      <c r="W10" s="1114"/>
      <c r="X10" s="1083" t="s">
        <v>313</v>
      </c>
      <c r="Y10" s="1085" t="s">
        <v>314</v>
      </c>
      <c r="Z10" s="1099"/>
      <c r="AA10" s="1102"/>
      <c r="AB10" s="1077" t="s">
        <v>312</v>
      </c>
      <c r="AC10" s="1087" t="s">
        <v>10</v>
      </c>
      <c r="AD10" s="1109" t="s">
        <v>5</v>
      </c>
      <c r="AE10" s="1075" t="s">
        <v>11</v>
      </c>
      <c r="AF10" s="1077" t="s">
        <v>312</v>
      </c>
      <c r="AG10" s="1075" t="s">
        <v>5</v>
      </c>
      <c r="AH10" s="1075" t="s">
        <v>11</v>
      </c>
      <c r="AI10" s="1077" t="s">
        <v>312</v>
      </c>
      <c r="AJ10" s="1075" t="s">
        <v>5</v>
      </c>
      <c r="AK10" s="1075" t="s">
        <v>11</v>
      </c>
      <c r="AL10" s="1079" t="s">
        <v>28</v>
      </c>
      <c r="AM10" s="1070" t="s">
        <v>312</v>
      </c>
    </row>
    <row r="11" spans="2:39" ht="16.5" thickBot="1" x14ac:dyDescent="0.3">
      <c r="D11" s="1074"/>
      <c r="E11" s="1133"/>
      <c r="F11" s="1136"/>
      <c r="G11" s="1139"/>
      <c r="H11" s="1084"/>
      <c r="I11" s="1086"/>
      <c r="J11" s="1078"/>
      <c r="K11" s="1093"/>
      <c r="L11" s="1146"/>
      <c r="M11" s="1139"/>
      <c r="N11" s="1084"/>
      <c r="O11" s="1086"/>
      <c r="P11" s="1086"/>
      <c r="Q11" s="1078"/>
      <c r="R11" s="1112"/>
      <c r="S11" s="1082"/>
      <c r="T11" s="1015"/>
      <c r="U11" s="1153"/>
      <c r="V11" s="1076"/>
      <c r="W11" s="1115"/>
      <c r="X11" s="1084"/>
      <c r="Y11" s="1086"/>
      <c r="Z11" s="1100"/>
      <c r="AA11" s="1103"/>
      <c r="AB11" s="1078"/>
      <c r="AC11" s="1088"/>
      <c r="AD11" s="1110"/>
      <c r="AE11" s="1076"/>
      <c r="AF11" s="1078"/>
      <c r="AG11" s="1076"/>
      <c r="AH11" s="1076"/>
      <c r="AI11" s="1078"/>
      <c r="AJ11" s="1076"/>
      <c r="AK11" s="1076"/>
      <c r="AL11" s="1080"/>
      <c r="AM11" s="1071"/>
    </row>
    <row r="12" spans="2:39" x14ac:dyDescent="0.25">
      <c r="D12" s="404"/>
      <c r="E12" s="409"/>
      <c r="F12" s="329"/>
      <c r="G12" s="330"/>
      <c r="H12" s="330"/>
      <c r="I12" s="330"/>
      <c r="J12" s="330"/>
      <c r="K12" s="410"/>
      <c r="L12" s="315"/>
      <c r="M12" s="331"/>
      <c r="N12" s="332"/>
      <c r="O12" s="333"/>
      <c r="P12" s="334"/>
      <c r="Q12" s="390"/>
      <c r="R12" s="335"/>
      <c r="S12" s="336"/>
      <c r="T12" s="417"/>
      <c r="U12" s="419"/>
      <c r="V12" s="315"/>
      <c r="W12" s="337"/>
      <c r="X12" s="338"/>
      <c r="Y12" s="339"/>
      <c r="Z12" s="340"/>
      <c r="AA12" s="341"/>
      <c r="AB12" s="341"/>
      <c r="AC12" s="342"/>
      <c r="AD12" s="343"/>
      <c r="AE12" s="344"/>
      <c r="AF12" s="345"/>
      <c r="AG12" s="345"/>
      <c r="AH12" s="346"/>
      <c r="AI12" s="345"/>
      <c r="AJ12" s="347"/>
      <c r="AK12" s="346"/>
      <c r="AL12" s="395"/>
      <c r="AM12" s="397"/>
    </row>
    <row r="13" spans="2:39" s="440" customFormat="1" x14ac:dyDescent="0.25">
      <c r="B13" s="363">
        <v>1</v>
      </c>
      <c r="C13" s="364">
        <v>52</v>
      </c>
      <c r="D13" s="405" t="s">
        <v>253</v>
      </c>
      <c r="E13" s="432">
        <f>(L13+AD13+AG13+AJ13)</f>
        <v>1156264</v>
      </c>
      <c r="F13" s="433">
        <f>(L13+AE13+AH13+AK13)</f>
        <v>1736982</v>
      </c>
      <c r="G13" s="365"/>
      <c r="H13" s="352">
        <f>(F13/F$13)</f>
        <v>1</v>
      </c>
      <c r="I13" s="352"/>
      <c r="J13" s="434">
        <f>(Q13+AF13+AI13+AM13)</f>
        <v>380036187</v>
      </c>
      <c r="K13" s="414"/>
      <c r="L13" s="435">
        <v>1115360</v>
      </c>
      <c r="M13" s="338"/>
      <c r="N13" s="352">
        <f>(L13/L$13)</f>
        <v>1</v>
      </c>
      <c r="O13" s="352"/>
      <c r="P13" s="354">
        <f>(L13/F13)</f>
        <v>0.64212524942687954</v>
      </c>
      <c r="Q13" s="436">
        <v>295965122</v>
      </c>
      <c r="R13" s="366"/>
      <c r="S13" s="437">
        <f>(Q13/L13)*1000</f>
        <v>265353.89649978484</v>
      </c>
      <c r="T13" s="367"/>
      <c r="U13" s="420">
        <f>(AD13+AG13+AJ13)</f>
        <v>40904</v>
      </c>
      <c r="V13" s="349">
        <f>(AE13+AH13+AK13)</f>
        <v>621622</v>
      </c>
      <c r="W13" s="337"/>
      <c r="X13" s="352">
        <f>(V13/V$13)</f>
        <v>1</v>
      </c>
      <c r="Y13" s="352"/>
      <c r="Z13" s="403">
        <f>(V13/F13)</f>
        <v>0.35787475057312051</v>
      </c>
      <c r="AA13" s="354"/>
      <c r="AB13" s="366">
        <f>(AF13+AI13+AM13)</f>
        <v>84071065</v>
      </c>
      <c r="AC13" s="367"/>
      <c r="AD13" s="438">
        <v>15880</v>
      </c>
      <c r="AE13" s="337">
        <v>31760</v>
      </c>
      <c r="AF13" s="366">
        <v>4877360</v>
      </c>
      <c r="AG13" s="337">
        <v>5898</v>
      </c>
      <c r="AH13" s="337">
        <v>21093</v>
      </c>
      <c r="AI13" s="366">
        <v>3264994</v>
      </c>
      <c r="AJ13" s="337">
        <v>19126</v>
      </c>
      <c r="AK13" s="337">
        <v>568769</v>
      </c>
      <c r="AL13" s="402">
        <f>(AK13/V13)</f>
        <v>0.91497566044959799</v>
      </c>
      <c r="AM13" s="439">
        <v>75928711</v>
      </c>
    </row>
    <row r="14" spans="2:39" x14ac:dyDescent="0.25">
      <c r="B14" s="363">
        <v>2</v>
      </c>
      <c r="C14" s="311"/>
      <c r="D14" s="405"/>
      <c r="E14" s="413"/>
      <c r="F14" s="329"/>
      <c r="G14" s="330"/>
      <c r="H14" s="360"/>
      <c r="I14" s="360"/>
      <c r="J14" s="361"/>
      <c r="K14" s="410"/>
      <c r="L14" s="315"/>
      <c r="M14" s="331"/>
      <c r="N14" s="360"/>
      <c r="O14" s="360"/>
      <c r="P14" s="362"/>
      <c r="Q14" s="428"/>
      <c r="R14" s="358"/>
      <c r="S14" s="331"/>
      <c r="T14" s="342"/>
      <c r="U14" s="368"/>
      <c r="V14" s="341"/>
      <c r="W14" s="357"/>
      <c r="X14" s="360"/>
      <c r="Y14" s="360"/>
      <c r="Z14" s="359"/>
      <c r="AA14" s="362"/>
      <c r="AB14" s="362"/>
      <c r="AC14" s="342"/>
      <c r="AD14" s="368"/>
      <c r="AE14" s="357"/>
      <c r="AF14" s="358"/>
      <c r="AG14" s="358"/>
      <c r="AH14" s="357"/>
      <c r="AI14" s="358"/>
      <c r="AJ14" s="358"/>
      <c r="AK14" s="357"/>
      <c r="AL14" s="396"/>
      <c r="AM14" s="399"/>
    </row>
    <row r="15" spans="2:39" x14ac:dyDescent="0.25">
      <c r="B15" s="363">
        <v>3</v>
      </c>
      <c r="C15" s="364"/>
      <c r="D15" s="406"/>
      <c r="E15" s="413"/>
      <c r="F15" s="329"/>
      <c r="G15" s="330"/>
      <c r="H15" s="360"/>
      <c r="I15" s="360"/>
      <c r="J15" s="361"/>
      <c r="K15" s="410"/>
      <c r="L15" s="315"/>
      <c r="M15" s="331"/>
      <c r="N15" s="360"/>
      <c r="O15" s="360"/>
      <c r="P15" s="362"/>
      <c r="Q15" s="428"/>
      <c r="R15" s="358"/>
      <c r="S15" s="331"/>
      <c r="T15" s="342"/>
      <c r="U15" s="368"/>
      <c r="V15" s="341"/>
      <c r="W15" s="357"/>
      <c r="X15" s="360"/>
      <c r="Y15" s="360"/>
      <c r="Z15" s="359"/>
      <c r="AA15" s="362"/>
      <c r="AB15" s="362"/>
      <c r="AC15" s="342"/>
      <c r="AD15" s="368"/>
      <c r="AE15" s="357"/>
      <c r="AF15" s="358"/>
      <c r="AG15" s="358"/>
      <c r="AH15" s="357"/>
      <c r="AI15" s="358"/>
      <c r="AJ15" s="358"/>
      <c r="AK15" s="357"/>
      <c r="AL15" s="396"/>
      <c r="AM15" s="399"/>
    </row>
    <row r="16" spans="2:39" s="440" customFormat="1" x14ac:dyDescent="0.25">
      <c r="B16" s="363">
        <v>4</v>
      </c>
      <c r="C16" s="364">
        <v>54</v>
      </c>
      <c r="D16" s="405" t="s">
        <v>254</v>
      </c>
      <c r="E16" s="432">
        <f>(L16+AD16+AG16+AJ16)</f>
        <v>149776</v>
      </c>
      <c r="F16" s="433">
        <f>(L16+AE16+AH16+AK16)</f>
        <v>227600</v>
      </c>
      <c r="G16" s="365"/>
      <c r="H16" s="352">
        <f>(F16/F$13)</f>
        <v>0.13103187022087737</v>
      </c>
      <c r="I16" s="352">
        <f>(F16/F$16)</f>
        <v>1</v>
      </c>
      <c r="J16" s="434">
        <f>(Q16+AF16+AI16+AM16)</f>
        <v>53561359</v>
      </c>
      <c r="K16" s="414"/>
      <c r="L16" s="435">
        <v>142917</v>
      </c>
      <c r="M16" s="338"/>
      <c r="N16" s="352">
        <f>(L16/L$13)</f>
        <v>0.12813531057237126</v>
      </c>
      <c r="O16" s="352">
        <f>(L16/L$16)</f>
        <v>1</v>
      </c>
      <c r="P16" s="354">
        <f>(L16/F16)</f>
        <v>0.62793057996485058</v>
      </c>
      <c r="Q16" s="436">
        <v>42525853</v>
      </c>
      <c r="R16" s="366"/>
      <c r="S16" s="437">
        <f>(Q16/L16)*1000</f>
        <v>297556.29491243168</v>
      </c>
      <c r="T16" s="367"/>
      <c r="U16" s="420">
        <f>(AD16+AG16+AJ16)</f>
        <v>6859</v>
      </c>
      <c r="V16" s="349">
        <f>(AE16+AH16+AK16)</f>
        <v>84683</v>
      </c>
      <c r="W16" s="337"/>
      <c r="X16" s="352">
        <f>(V16/V$13)</f>
        <v>0.13622909099098809</v>
      </c>
      <c r="Y16" s="352">
        <f>(V16/V$16)</f>
        <v>1</v>
      </c>
      <c r="Z16" s="403">
        <f>(V16/F16)</f>
        <v>0.37206942003514937</v>
      </c>
      <c r="AA16" s="354"/>
      <c r="AB16" s="366">
        <f>(AF16+AI16+AM16)</f>
        <v>11035506</v>
      </c>
      <c r="AC16" s="367"/>
      <c r="AD16" s="438">
        <v>3129</v>
      </c>
      <c r="AE16" s="337">
        <v>6258</v>
      </c>
      <c r="AF16" s="366">
        <v>1066289</v>
      </c>
      <c r="AG16" s="337">
        <v>1054</v>
      </c>
      <c r="AH16" s="337">
        <v>3771</v>
      </c>
      <c r="AI16" s="366">
        <v>602556</v>
      </c>
      <c r="AJ16" s="337">
        <v>2676</v>
      </c>
      <c r="AK16" s="337">
        <v>74654</v>
      </c>
      <c r="AL16" s="402">
        <f t="shared" ref="AL16:AL28" si="0">(AK16/V16)</f>
        <v>0.8815700908092533</v>
      </c>
      <c r="AM16" s="439">
        <v>9366661</v>
      </c>
    </row>
    <row r="17" spans="2:39" x14ac:dyDescent="0.25">
      <c r="B17" s="348">
        <v>5</v>
      </c>
      <c r="C17" s="310">
        <v>14</v>
      </c>
      <c r="D17" s="404" t="s">
        <v>255</v>
      </c>
      <c r="E17" s="413">
        <v>11691</v>
      </c>
      <c r="F17" s="329">
        <v>19658</v>
      </c>
      <c r="G17" s="330">
        <v>27</v>
      </c>
      <c r="H17" s="430">
        <f t="shared" ref="H17:H28" si="1">(F17/F$13)</f>
        <v>1.1317330864683686E-2</v>
      </c>
      <c r="I17" s="360">
        <f t="shared" ref="I17:I28" si="2">(F17/F$16)</f>
        <v>8.6370826010544813E-2</v>
      </c>
      <c r="J17" s="361">
        <v>4272625</v>
      </c>
      <c r="K17" s="410">
        <v>27</v>
      </c>
      <c r="L17" s="315">
        <v>10937</v>
      </c>
      <c r="M17" s="331">
        <v>29</v>
      </c>
      <c r="N17" s="360">
        <f t="shared" ref="N17:N28" si="3">(L17/L$13)</f>
        <v>9.8058026108162385E-3</v>
      </c>
      <c r="O17" s="360">
        <f t="shared" ref="O17:O28" si="4">(L17/L$16)</f>
        <v>7.6526935214145275E-2</v>
      </c>
      <c r="P17" s="362">
        <v>0.55636382134499951</v>
      </c>
      <c r="Q17" s="320">
        <v>3208508</v>
      </c>
      <c r="R17" s="427">
        <v>27</v>
      </c>
      <c r="S17" s="401">
        <v>293362.71372405591</v>
      </c>
      <c r="T17" s="424">
        <v>16</v>
      </c>
      <c r="U17" s="444">
        <v>754</v>
      </c>
      <c r="V17" s="341">
        <v>8721</v>
      </c>
      <c r="W17" s="426">
        <v>20</v>
      </c>
      <c r="X17" s="360">
        <f t="shared" ref="X17:X28" si="5">(V17/V$13)</f>
        <v>1.402942624295794E-2</v>
      </c>
      <c r="Y17" s="360">
        <f t="shared" ref="Y17:Y28" si="6">(V17/V$16)</f>
        <v>0.10298407000224366</v>
      </c>
      <c r="Z17" s="445">
        <v>0.44363617865500049</v>
      </c>
      <c r="AA17" s="425">
        <v>13</v>
      </c>
      <c r="AB17" s="358">
        <v>1064117</v>
      </c>
      <c r="AC17" s="424">
        <v>19</v>
      </c>
      <c r="AD17" s="356">
        <v>245</v>
      </c>
      <c r="AE17" s="357">
        <v>490</v>
      </c>
      <c r="AF17" s="358">
        <v>83237</v>
      </c>
      <c r="AG17" s="357">
        <v>222</v>
      </c>
      <c r="AH17" s="357">
        <v>736</v>
      </c>
      <c r="AI17" s="358">
        <v>132574</v>
      </c>
      <c r="AJ17" s="357">
        <v>287</v>
      </c>
      <c r="AK17" s="357">
        <v>7495</v>
      </c>
      <c r="AL17" s="446">
        <f t="shared" si="0"/>
        <v>0.85941979130833623</v>
      </c>
      <c r="AM17" s="398">
        <v>848306</v>
      </c>
    </row>
    <row r="18" spans="2:39" x14ac:dyDescent="0.25">
      <c r="B18" s="348">
        <v>6</v>
      </c>
      <c r="C18" s="310">
        <v>15</v>
      </c>
      <c r="D18" s="404" t="s">
        <v>256</v>
      </c>
      <c r="E18" s="413">
        <v>22842</v>
      </c>
      <c r="F18" s="329">
        <v>29860</v>
      </c>
      <c r="G18" s="330">
        <v>18</v>
      </c>
      <c r="H18" s="360">
        <f t="shared" si="1"/>
        <v>1.7190736576429694E-2</v>
      </c>
      <c r="I18" s="360">
        <f t="shared" si="2"/>
        <v>0.131195079086116</v>
      </c>
      <c r="J18" s="361">
        <v>7583248</v>
      </c>
      <c r="K18" s="410">
        <v>16</v>
      </c>
      <c r="L18" s="315">
        <v>22225</v>
      </c>
      <c r="M18" s="331">
        <v>13</v>
      </c>
      <c r="N18" s="360">
        <f t="shared" si="3"/>
        <v>1.992630182183331E-2</v>
      </c>
      <c r="O18" s="360">
        <f t="shared" si="4"/>
        <v>0.15550984137646326</v>
      </c>
      <c r="P18" s="362">
        <v>0.74430676490288006</v>
      </c>
      <c r="Q18" s="320">
        <v>6692956</v>
      </c>
      <c r="R18" s="427">
        <v>12</v>
      </c>
      <c r="S18" s="401">
        <v>301145.37682789651</v>
      </c>
      <c r="T18" s="424">
        <v>13</v>
      </c>
      <c r="U18" s="444">
        <v>617</v>
      </c>
      <c r="V18" s="341">
        <v>7635</v>
      </c>
      <c r="W18" s="426">
        <v>21</v>
      </c>
      <c r="X18" s="430">
        <f t="shared" si="5"/>
        <v>1.2282383828114191E-2</v>
      </c>
      <c r="Y18" s="360">
        <f t="shared" si="6"/>
        <v>9.0159772327385659E-2</v>
      </c>
      <c r="Z18" s="455">
        <v>0.25569323509711989</v>
      </c>
      <c r="AA18" s="425">
        <v>39</v>
      </c>
      <c r="AB18" s="358">
        <v>890292</v>
      </c>
      <c r="AC18" s="424">
        <v>22</v>
      </c>
      <c r="AD18" s="356">
        <v>359</v>
      </c>
      <c r="AE18" s="357">
        <v>718</v>
      </c>
      <c r="AF18" s="358">
        <v>117031</v>
      </c>
      <c r="AG18" s="357">
        <v>35</v>
      </c>
      <c r="AH18" s="357">
        <v>134</v>
      </c>
      <c r="AI18" s="358">
        <v>30324</v>
      </c>
      <c r="AJ18" s="357">
        <v>223</v>
      </c>
      <c r="AK18" s="357">
        <v>6783</v>
      </c>
      <c r="AL18" s="446">
        <f t="shared" si="0"/>
        <v>0.88840864440078582</v>
      </c>
      <c r="AM18" s="398">
        <v>742937</v>
      </c>
    </row>
    <row r="19" spans="2:39" x14ac:dyDescent="0.25">
      <c r="B19" s="348">
        <v>7</v>
      </c>
      <c r="C19" s="310">
        <v>16</v>
      </c>
      <c r="D19" s="404" t="s">
        <v>257</v>
      </c>
      <c r="E19" s="413">
        <v>9588</v>
      </c>
      <c r="F19" s="329">
        <v>13686</v>
      </c>
      <c r="G19" s="330">
        <v>33</v>
      </c>
      <c r="H19" s="360">
        <f t="shared" si="1"/>
        <v>7.8791835493977492E-3</v>
      </c>
      <c r="I19" s="360">
        <f t="shared" si="2"/>
        <v>6.0131810193321616E-2</v>
      </c>
      <c r="J19" s="361">
        <v>3182377</v>
      </c>
      <c r="K19" s="410">
        <v>31</v>
      </c>
      <c r="L19" s="315">
        <v>9158</v>
      </c>
      <c r="M19" s="331">
        <v>32</v>
      </c>
      <c r="N19" s="360">
        <f t="shared" si="3"/>
        <v>8.2108018935590308E-3</v>
      </c>
      <c r="O19" s="360">
        <f t="shared" si="4"/>
        <v>6.4079150835799806E-2</v>
      </c>
      <c r="P19" s="362">
        <v>0.66915095718252227</v>
      </c>
      <c r="Q19" s="320">
        <v>2552542</v>
      </c>
      <c r="R19" s="427">
        <v>31</v>
      </c>
      <c r="S19" s="401">
        <v>278722.64686612802</v>
      </c>
      <c r="T19" s="424">
        <v>23</v>
      </c>
      <c r="U19" s="444">
        <v>430</v>
      </c>
      <c r="V19" s="341">
        <v>4528</v>
      </c>
      <c r="W19" s="426">
        <v>29</v>
      </c>
      <c r="X19" s="430">
        <f t="shared" si="5"/>
        <v>7.2841694792011866E-3</v>
      </c>
      <c r="Y19" s="360">
        <f t="shared" si="6"/>
        <v>5.3469999881912547E-2</v>
      </c>
      <c r="Z19" s="445">
        <v>0.33084904281747773</v>
      </c>
      <c r="AA19" s="425">
        <v>23</v>
      </c>
      <c r="AB19" s="358">
        <v>629835</v>
      </c>
      <c r="AC19" s="424">
        <v>28</v>
      </c>
      <c r="AD19" s="356">
        <v>223</v>
      </c>
      <c r="AE19" s="357">
        <v>446</v>
      </c>
      <c r="AF19" s="358">
        <v>69429</v>
      </c>
      <c r="AG19" s="357">
        <v>87</v>
      </c>
      <c r="AH19" s="357">
        <v>298</v>
      </c>
      <c r="AI19" s="358">
        <v>56906</v>
      </c>
      <c r="AJ19" s="357">
        <v>120</v>
      </c>
      <c r="AK19" s="357">
        <v>3784</v>
      </c>
      <c r="AL19" s="446">
        <f t="shared" si="0"/>
        <v>0.83568904593639581</v>
      </c>
      <c r="AM19" s="398">
        <v>503500</v>
      </c>
    </row>
    <row r="20" spans="2:39" x14ac:dyDescent="0.25">
      <c r="B20" s="348">
        <v>8</v>
      </c>
      <c r="C20" s="310">
        <v>17</v>
      </c>
      <c r="D20" s="404" t="s">
        <v>258</v>
      </c>
      <c r="E20" s="413">
        <v>7162</v>
      </c>
      <c r="F20" s="329">
        <v>9538</v>
      </c>
      <c r="G20" s="330">
        <v>35</v>
      </c>
      <c r="H20" s="360">
        <f t="shared" si="1"/>
        <v>5.4911334717343066E-3</v>
      </c>
      <c r="I20" s="360">
        <f t="shared" si="2"/>
        <v>4.1906854130052726E-2</v>
      </c>
      <c r="J20" s="361">
        <v>2592906</v>
      </c>
      <c r="K20" s="410">
        <v>34</v>
      </c>
      <c r="L20" s="315">
        <v>6569</v>
      </c>
      <c r="M20" s="331">
        <v>36</v>
      </c>
      <c r="N20" s="360">
        <f t="shared" si="3"/>
        <v>5.8895782527614406E-3</v>
      </c>
      <c r="O20" s="360">
        <f t="shared" si="4"/>
        <v>4.5963741192440365E-2</v>
      </c>
      <c r="P20" s="362">
        <v>0.68871880897462778</v>
      </c>
      <c r="Q20" s="320">
        <v>2208827</v>
      </c>
      <c r="R20" s="427">
        <v>34</v>
      </c>
      <c r="S20" s="401">
        <v>336250.11417262902</v>
      </c>
      <c r="T20" s="424">
        <v>6</v>
      </c>
      <c r="U20" s="444">
        <v>593</v>
      </c>
      <c r="V20" s="341">
        <v>2969</v>
      </c>
      <c r="W20" s="426">
        <v>36</v>
      </c>
      <c r="X20" s="360">
        <f t="shared" si="5"/>
        <v>4.7762144840433575E-3</v>
      </c>
      <c r="Y20" s="360">
        <f t="shared" si="6"/>
        <v>3.5060165558612709E-2</v>
      </c>
      <c r="Z20" s="445">
        <v>0.31128119102537222</v>
      </c>
      <c r="AA20" s="425">
        <v>28</v>
      </c>
      <c r="AB20" s="358">
        <v>384079</v>
      </c>
      <c r="AC20" s="424">
        <v>35</v>
      </c>
      <c r="AD20" s="356">
        <v>501</v>
      </c>
      <c r="AE20" s="357">
        <v>1002</v>
      </c>
      <c r="AF20" s="358">
        <v>136185</v>
      </c>
      <c r="AG20" s="357">
        <v>40</v>
      </c>
      <c r="AH20" s="357">
        <v>135</v>
      </c>
      <c r="AI20" s="358">
        <v>16697</v>
      </c>
      <c r="AJ20" s="357">
        <v>52</v>
      </c>
      <c r="AK20" s="357">
        <v>1832</v>
      </c>
      <c r="AL20" s="446">
        <f t="shared" si="0"/>
        <v>0.61704277534523411</v>
      </c>
      <c r="AM20" s="398">
        <v>231197</v>
      </c>
    </row>
    <row r="21" spans="2:39" x14ac:dyDescent="0.25">
      <c r="B21" s="348">
        <v>9</v>
      </c>
      <c r="C21" s="310">
        <v>23</v>
      </c>
      <c r="D21" s="404" t="s">
        <v>259</v>
      </c>
      <c r="E21" s="413">
        <v>17296</v>
      </c>
      <c r="F21" s="329">
        <v>21732</v>
      </c>
      <c r="G21" s="330">
        <v>23</v>
      </c>
      <c r="H21" s="360">
        <f t="shared" si="1"/>
        <v>1.2511355903515408E-2</v>
      </c>
      <c r="I21" s="360">
        <f t="shared" si="2"/>
        <v>9.5483304042179265E-2</v>
      </c>
      <c r="J21" s="361">
        <v>5684341</v>
      </c>
      <c r="K21" s="410">
        <v>19</v>
      </c>
      <c r="L21" s="315">
        <v>16760</v>
      </c>
      <c r="M21" s="331">
        <v>18</v>
      </c>
      <c r="N21" s="431">
        <f t="shared" si="3"/>
        <v>1.5026538516712092E-2</v>
      </c>
      <c r="O21" s="430">
        <f t="shared" si="4"/>
        <v>0.11727086350819006</v>
      </c>
      <c r="P21" s="362">
        <v>0.77121295785017485</v>
      </c>
      <c r="Q21" s="320">
        <v>4766835</v>
      </c>
      <c r="R21" s="427">
        <v>17</v>
      </c>
      <c r="S21" s="401">
        <v>284417.36276849644</v>
      </c>
      <c r="T21" s="424">
        <v>19</v>
      </c>
      <c r="U21" s="444">
        <v>536</v>
      </c>
      <c r="V21" s="341">
        <v>4972</v>
      </c>
      <c r="W21" s="426">
        <v>27</v>
      </c>
      <c r="X21" s="360">
        <f t="shared" si="5"/>
        <v>7.9984299139991832E-3</v>
      </c>
      <c r="Y21" s="360">
        <f t="shared" si="6"/>
        <v>5.8713082909202553E-2</v>
      </c>
      <c r="Z21" s="445">
        <v>0.22878704214982515</v>
      </c>
      <c r="AA21" s="425">
        <v>41</v>
      </c>
      <c r="AB21" s="358">
        <v>917506</v>
      </c>
      <c r="AC21" s="424">
        <v>21</v>
      </c>
      <c r="AD21" s="356">
        <v>212</v>
      </c>
      <c r="AE21" s="357">
        <v>424</v>
      </c>
      <c r="AF21" s="358">
        <v>81488</v>
      </c>
      <c r="AG21" s="357">
        <v>117</v>
      </c>
      <c r="AH21" s="357">
        <v>421</v>
      </c>
      <c r="AI21" s="358">
        <v>67505</v>
      </c>
      <c r="AJ21" s="357">
        <v>207</v>
      </c>
      <c r="AK21" s="357">
        <v>4127</v>
      </c>
      <c r="AL21" s="446">
        <f t="shared" si="0"/>
        <v>0.83004827031375705</v>
      </c>
      <c r="AM21" s="398">
        <v>768513</v>
      </c>
    </row>
    <row r="22" spans="2:39" x14ac:dyDescent="0.25">
      <c r="B22" s="348">
        <v>10</v>
      </c>
      <c r="C22" s="310">
        <v>24</v>
      </c>
      <c r="D22" s="404" t="s">
        <v>260</v>
      </c>
      <c r="E22" s="413">
        <v>17255</v>
      </c>
      <c r="F22" s="329">
        <v>33652</v>
      </c>
      <c r="G22" s="330">
        <v>16</v>
      </c>
      <c r="H22" s="360">
        <f t="shared" si="1"/>
        <v>1.93738334651712E-2</v>
      </c>
      <c r="I22" s="360">
        <f t="shared" si="2"/>
        <v>0.14785588752196838</v>
      </c>
      <c r="J22" s="361">
        <v>7726133</v>
      </c>
      <c r="K22" s="410">
        <v>14</v>
      </c>
      <c r="L22" s="315">
        <v>16704</v>
      </c>
      <c r="M22" s="331">
        <v>19</v>
      </c>
      <c r="N22" s="431">
        <f t="shared" si="3"/>
        <v>1.4976330512121647E-2</v>
      </c>
      <c r="O22" s="430">
        <f t="shared" si="4"/>
        <v>0.11687902768739898</v>
      </c>
      <c r="P22" s="362">
        <v>0.49637465826696781</v>
      </c>
      <c r="Q22" s="320">
        <v>5145714</v>
      </c>
      <c r="R22" s="427">
        <v>15</v>
      </c>
      <c r="S22" s="401">
        <v>308052.80172413791</v>
      </c>
      <c r="T22" s="424">
        <v>10</v>
      </c>
      <c r="U22" s="444">
        <v>551</v>
      </c>
      <c r="V22" s="341">
        <v>16948</v>
      </c>
      <c r="W22" s="426">
        <v>12</v>
      </c>
      <c r="X22" s="360">
        <f t="shared" si="5"/>
        <v>2.7264157317469458E-2</v>
      </c>
      <c r="Y22" s="360">
        <f t="shared" si="6"/>
        <v>0.20013461969934934</v>
      </c>
      <c r="Z22" s="445">
        <v>0.50362534173303219</v>
      </c>
      <c r="AA22" s="425">
        <v>8</v>
      </c>
      <c r="AB22" s="358">
        <v>2580419</v>
      </c>
      <c r="AC22" s="424">
        <v>10</v>
      </c>
      <c r="AD22" s="356">
        <v>177</v>
      </c>
      <c r="AE22" s="357">
        <v>354</v>
      </c>
      <c r="AF22" s="358">
        <v>72540</v>
      </c>
      <c r="AG22" s="357">
        <v>75</v>
      </c>
      <c r="AH22" s="357">
        <v>283</v>
      </c>
      <c r="AI22" s="358">
        <v>59111</v>
      </c>
      <c r="AJ22" s="357">
        <v>299</v>
      </c>
      <c r="AK22" s="357">
        <v>16311</v>
      </c>
      <c r="AL22" s="446">
        <f t="shared" si="0"/>
        <v>0.96241444418220434</v>
      </c>
      <c r="AM22" s="398">
        <v>2448768</v>
      </c>
    </row>
    <row r="23" spans="2:39" x14ac:dyDescent="0.25">
      <c r="B23" s="348">
        <v>11</v>
      </c>
      <c r="C23" s="310">
        <v>26</v>
      </c>
      <c r="D23" s="404" t="s">
        <v>261</v>
      </c>
      <c r="E23" s="413">
        <v>14575</v>
      </c>
      <c r="F23" s="329">
        <v>21372</v>
      </c>
      <c r="G23" s="330">
        <v>25</v>
      </c>
      <c r="H23" s="360">
        <f t="shared" si="1"/>
        <v>1.2304099869774125E-2</v>
      </c>
      <c r="I23" s="360">
        <f t="shared" si="2"/>
        <v>9.3901581722319855E-2</v>
      </c>
      <c r="J23" s="361">
        <v>4747590</v>
      </c>
      <c r="K23" s="410">
        <v>26</v>
      </c>
      <c r="L23" s="315">
        <v>13941</v>
      </c>
      <c r="M23" s="331">
        <v>22</v>
      </c>
      <c r="N23" s="430">
        <f t="shared" si="3"/>
        <v>1.2499103428489457E-2</v>
      </c>
      <c r="O23" s="360">
        <f t="shared" si="4"/>
        <v>9.7546128172295812E-2</v>
      </c>
      <c r="P23" s="362">
        <v>0.65230207748455926</v>
      </c>
      <c r="Q23" s="320">
        <v>3920894</v>
      </c>
      <c r="R23" s="427">
        <v>23</v>
      </c>
      <c r="S23" s="401">
        <v>281249.12129689404</v>
      </c>
      <c r="T23" s="424">
        <v>22</v>
      </c>
      <c r="U23" s="444">
        <v>634</v>
      </c>
      <c r="V23" s="341">
        <v>7431</v>
      </c>
      <c r="W23" s="426">
        <v>22</v>
      </c>
      <c r="X23" s="430">
        <f t="shared" si="5"/>
        <v>1.1954210114828626E-2</v>
      </c>
      <c r="Y23" s="360">
        <f t="shared" si="6"/>
        <v>8.7750788233765933E-2</v>
      </c>
      <c r="Z23" s="445">
        <v>0.34769792251544074</v>
      </c>
      <c r="AA23" s="425">
        <v>22</v>
      </c>
      <c r="AB23" s="358">
        <v>826696</v>
      </c>
      <c r="AC23" s="424">
        <v>24</v>
      </c>
      <c r="AD23" s="356">
        <v>239</v>
      </c>
      <c r="AE23" s="357">
        <v>478</v>
      </c>
      <c r="AF23" s="358">
        <v>71838</v>
      </c>
      <c r="AG23" s="357">
        <v>157</v>
      </c>
      <c r="AH23" s="357">
        <v>595</v>
      </c>
      <c r="AI23" s="358">
        <v>79633</v>
      </c>
      <c r="AJ23" s="357">
        <v>238</v>
      </c>
      <c r="AK23" s="357">
        <v>6358</v>
      </c>
      <c r="AL23" s="446">
        <f t="shared" si="0"/>
        <v>0.85560489839860043</v>
      </c>
      <c r="AM23" s="398">
        <v>675225</v>
      </c>
    </row>
    <row r="24" spans="2:39" x14ac:dyDescent="0.25">
      <c r="B24" s="348">
        <v>12</v>
      </c>
      <c r="C24" s="310">
        <v>28</v>
      </c>
      <c r="D24" s="404" t="s">
        <v>262</v>
      </c>
      <c r="E24" s="413">
        <v>6605</v>
      </c>
      <c r="F24" s="329">
        <v>10723</v>
      </c>
      <c r="G24" s="330">
        <v>34</v>
      </c>
      <c r="H24" s="360">
        <f t="shared" si="1"/>
        <v>6.1733512494660282E-3</v>
      </c>
      <c r="I24" s="360">
        <f t="shared" si="2"/>
        <v>4.7113356766256588E-2</v>
      </c>
      <c r="J24" s="361">
        <v>2016001</v>
      </c>
      <c r="K24" s="410">
        <v>35</v>
      </c>
      <c r="L24" s="315">
        <v>6328</v>
      </c>
      <c r="M24" s="331">
        <v>37</v>
      </c>
      <c r="N24" s="360">
        <f t="shared" si="3"/>
        <v>5.6735045187204132E-3</v>
      </c>
      <c r="O24" s="360">
        <f t="shared" si="4"/>
        <v>4.4277447749393004E-2</v>
      </c>
      <c r="P24" s="362">
        <v>0.59013335820199575</v>
      </c>
      <c r="Q24" s="320">
        <v>1542380</v>
      </c>
      <c r="R24" s="427">
        <v>35</v>
      </c>
      <c r="S24" s="401">
        <v>243738.93805309734</v>
      </c>
      <c r="T24" s="424">
        <v>40</v>
      </c>
      <c r="U24" s="444">
        <v>277</v>
      </c>
      <c r="V24" s="341">
        <v>4395</v>
      </c>
      <c r="W24" s="426">
        <v>30</v>
      </c>
      <c r="X24" s="430">
        <f t="shared" si="5"/>
        <v>7.0702130876963811E-3</v>
      </c>
      <c r="Y24" s="360">
        <f t="shared" si="6"/>
        <v>5.1899436722836936E-2</v>
      </c>
      <c r="Z24" s="445">
        <v>0.40986664179800431</v>
      </c>
      <c r="AA24" s="425">
        <v>15</v>
      </c>
      <c r="AB24" s="358">
        <v>473621</v>
      </c>
      <c r="AC24" s="424">
        <v>33</v>
      </c>
      <c r="AD24" s="356">
        <v>59</v>
      </c>
      <c r="AE24" s="357">
        <v>118</v>
      </c>
      <c r="AF24" s="358">
        <v>16338</v>
      </c>
      <c r="AG24" s="357">
        <v>49</v>
      </c>
      <c r="AH24" s="357">
        <v>177</v>
      </c>
      <c r="AI24" s="358">
        <v>24376</v>
      </c>
      <c r="AJ24" s="357">
        <v>169</v>
      </c>
      <c r="AK24" s="357">
        <v>4100</v>
      </c>
      <c r="AL24" s="446">
        <f t="shared" si="0"/>
        <v>0.93287827076222984</v>
      </c>
      <c r="AM24" s="398">
        <v>432907</v>
      </c>
    </row>
    <row r="25" spans="2:39" x14ac:dyDescent="0.25">
      <c r="B25" s="348">
        <v>13</v>
      </c>
      <c r="C25" s="310">
        <v>35</v>
      </c>
      <c r="D25" s="404" t="s">
        <v>263</v>
      </c>
      <c r="E25" s="413">
        <v>2424</v>
      </c>
      <c r="F25" s="329">
        <v>3600</v>
      </c>
      <c r="G25" s="330">
        <v>46</v>
      </c>
      <c r="H25" s="431">
        <f t="shared" si="1"/>
        <v>2.0725603374128231E-3</v>
      </c>
      <c r="I25" s="360">
        <f t="shared" si="2"/>
        <v>1.5817223198594025E-2</v>
      </c>
      <c r="J25" s="361">
        <v>865569</v>
      </c>
      <c r="K25" s="410">
        <v>46</v>
      </c>
      <c r="L25" s="315">
        <v>2266</v>
      </c>
      <c r="M25" s="331">
        <v>46</v>
      </c>
      <c r="N25" s="360">
        <f t="shared" si="3"/>
        <v>2.0316310428919811E-3</v>
      </c>
      <c r="O25" s="360">
        <f t="shared" si="4"/>
        <v>1.5855356605582262E-2</v>
      </c>
      <c r="P25" s="362">
        <v>0.62944444444444447</v>
      </c>
      <c r="Q25" s="320">
        <v>666882</v>
      </c>
      <c r="R25" s="427">
        <v>47</v>
      </c>
      <c r="S25" s="401">
        <v>294299.20564872021</v>
      </c>
      <c r="T25" s="424">
        <v>15</v>
      </c>
      <c r="U25" s="444">
        <v>158</v>
      </c>
      <c r="V25" s="341">
        <v>1334</v>
      </c>
      <c r="W25" s="426">
        <v>42</v>
      </c>
      <c r="X25" s="360">
        <f t="shared" si="5"/>
        <v>2.1459986937399254E-3</v>
      </c>
      <c r="Y25" s="360">
        <f t="shared" si="6"/>
        <v>1.5752866572983953E-2</v>
      </c>
      <c r="Z25" s="445">
        <v>0.37055555555555558</v>
      </c>
      <c r="AA25" s="425">
        <v>18</v>
      </c>
      <c r="AB25" s="358">
        <v>198687</v>
      </c>
      <c r="AC25" s="424">
        <v>41</v>
      </c>
      <c r="AD25" s="356">
        <v>129</v>
      </c>
      <c r="AE25" s="357">
        <v>258</v>
      </c>
      <c r="AF25" s="358">
        <v>47530</v>
      </c>
      <c r="AG25" s="357">
        <v>2</v>
      </c>
      <c r="AH25" s="357">
        <v>8</v>
      </c>
      <c r="AI25" s="358">
        <v>2015</v>
      </c>
      <c r="AJ25" s="357">
        <v>27</v>
      </c>
      <c r="AK25" s="357">
        <v>1068</v>
      </c>
      <c r="AL25" s="446">
        <f t="shared" si="0"/>
        <v>0.80059970014992499</v>
      </c>
      <c r="AM25" s="398">
        <v>149142</v>
      </c>
    </row>
    <row r="26" spans="2:39" x14ac:dyDescent="0.25">
      <c r="B26" s="348">
        <v>14</v>
      </c>
      <c r="C26" s="310">
        <v>36</v>
      </c>
      <c r="D26" s="404" t="s">
        <v>264</v>
      </c>
      <c r="E26" s="413">
        <v>21327</v>
      </c>
      <c r="F26" s="329">
        <v>30418</v>
      </c>
      <c r="G26" s="330">
        <v>17</v>
      </c>
      <c r="H26" s="360">
        <f t="shared" si="1"/>
        <v>1.7511983428728679E-2</v>
      </c>
      <c r="I26" s="360">
        <f t="shared" si="2"/>
        <v>0.13364674868189808</v>
      </c>
      <c r="J26" s="361">
        <v>7339454</v>
      </c>
      <c r="K26" s="410">
        <v>17</v>
      </c>
      <c r="L26" s="315">
        <v>20506</v>
      </c>
      <c r="M26" s="331">
        <v>14</v>
      </c>
      <c r="N26" s="360">
        <f t="shared" si="3"/>
        <v>1.8385095395208721E-2</v>
      </c>
      <c r="O26" s="360">
        <f t="shared" si="4"/>
        <v>0.14348188109182253</v>
      </c>
      <c r="P26" s="362">
        <v>0.67414031165757116</v>
      </c>
      <c r="Q26" s="320">
        <v>6325437</v>
      </c>
      <c r="R26" s="427">
        <v>13</v>
      </c>
      <c r="S26" s="401">
        <v>308467.61923339509</v>
      </c>
      <c r="T26" s="424">
        <v>9</v>
      </c>
      <c r="U26" s="444">
        <v>821</v>
      </c>
      <c r="V26" s="341">
        <v>9912</v>
      </c>
      <c r="W26" s="426">
        <v>18</v>
      </c>
      <c r="X26" s="360">
        <f t="shared" si="5"/>
        <v>1.5945381598463374E-2</v>
      </c>
      <c r="Y26" s="360">
        <f t="shared" si="6"/>
        <v>0.11704828596058241</v>
      </c>
      <c r="Z26" s="445">
        <v>0.32585968834242884</v>
      </c>
      <c r="AA26" s="425">
        <v>24</v>
      </c>
      <c r="AB26" s="358">
        <v>1014017</v>
      </c>
      <c r="AC26" s="424">
        <v>20</v>
      </c>
      <c r="AD26" s="356">
        <v>188</v>
      </c>
      <c r="AE26" s="357">
        <v>376</v>
      </c>
      <c r="AF26" s="358">
        <v>52280</v>
      </c>
      <c r="AG26" s="357">
        <v>169</v>
      </c>
      <c r="AH26" s="357">
        <v>607</v>
      </c>
      <c r="AI26" s="358">
        <v>76992</v>
      </c>
      <c r="AJ26" s="357">
        <v>464</v>
      </c>
      <c r="AK26" s="357">
        <v>8929</v>
      </c>
      <c r="AL26" s="446">
        <f t="shared" si="0"/>
        <v>0.90082728006456825</v>
      </c>
      <c r="AM26" s="398">
        <v>884745</v>
      </c>
    </row>
    <row r="27" spans="2:39" x14ac:dyDescent="0.25">
      <c r="B27" s="348">
        <v>15</v>
      </c>
      <c r="C27" s="310">
        <v>42</v>
      </c>
      <c r="D27" s="404" t="s">
        <v>265</v>
      </c>
      <c r="E27" s="413">
        <v>4642</v>
      </c>
      <c r="F27" s="329">
        <v>7917</v>
      </c>
      <c r="G27" s="330">
        <v>38</v>
      </c>
      <c r="H27" s="360">
        <f t="shared" si="1"/>
        <v>4.5579056086936997E-3</v>
      </c>
      <c r="I27" s="360">
        <f t="shared" si="2"/>
        <v>3.4784710017574695E-2</v>
      </c>
      <c r="J27" s="361">
        <v>1565480</v>
      </c>
      <c r="K27" s="410">
        <v>38</v>
      </c>
      <c r="L27" s="315">
        <v>4324</v>
      </c>
      <c r="M27" s="331">
        <v>40</v>
      </c>
      <c r="N27" s="360">
        <f t="shared" si="3"/>
        <v>3.8767752115908766E-3</v>
      </c>
      <c r="O27" s="360">
        <f t="shared" si="4"/>
        <v>3.0255323019654765E-2</v>
      </c>
      <c r="P27" s="362">
        <v>0.54616647720096001</v>
      </c>
      <c r="Q27" s="320">
        <v>1126573</v>
      </c>
      <c r="R27" s="427">
        <v>39</v>
      </c>
      <c r="S27" s="401">
        <v>260539.54671600371</v>
      </c>
      <c r="T27" s="424">
        <v>31</v>
      </c>
      <c r="U27" s="444">
        <v>318</v>
      </c>
      <c r="V27" s="341">
        <v>3593</v>
      </c>
      <c r="W27" s="426">
        <v>35</v>
      </c>
      <c r="X27" s="360">
        <f t="shared" si="5"/>
        <v>5.7800399599756769E-3</v>
      </c>
      <c r="Y27" s="360">
        <f t="shared" si="6"/>
        <v>4.2428822786155423E-2</v>
      </c>
      <c r="Z27" s="445">
        <v>0.45383352279904005</v>
      </c>
      <c r="AA27" s="425">
        <v>11</v>
      </c>
      <c r="AB27" s="358">
        <v>438907</v>
      </c>
      <c r="AC27" s="424">
        <v>34</v>
      </c>
      <c r="AD27" s="356">
        <v>72</v>
      </c>
      <c r="AE27" s="357">
        <v>144</v>
      </c>
      <c r="AF27" s="358">
        <v>25550</v>
      </c>
      <c r="AG27" s="357">
        <v>74</v>
      </c>
      <c r="AH27" s="357">
        <v>274</v>
      </c>
      <c r="AI27" s="358">
        <v>35918</v>
      </c>
      <c r="AJ27" s="357">
        <v>172</v>
      </c>
      <c r="AK27" s="357">
        <v>3175</v>
      </c>
      <c r="AL27" s="446">
        <f t="shared" si="0"/>
        <v>0.88366267742833282</v>
      </c>
      <c r="AM27" s="398">
        <v>377439</v>
      </c>
    </row>
    <row r="28" spans="2:39" x14ac:dyDescent="0.25">
      <c r="B28" s="348">
        <v>16</v>
      </c>
      <c r="C28" s="310">
        <v>50</v>
      </c>
      <c r="D28" s="404" t="s">
        <v>266</v>
      </c>
      <c r="E28" s="413">
        <v>14369</v>
      </c>
      <c r="F28" s="329">
        <v>25444</v>
      </c>
      <c r="G28" s="330">
        <v>19</v>
      </c>
      <c r="H28" s="360">
        <f t="shared" si="1"/>
        <v>1.4648395895869963E-2</v>
      </c>
      <c r="I28" s="360">
        <f t="shared" si="2"/>
        <v>0.11179261862917399</v>
      </c>
      <c r="J28" s="361">
        <v>5985631</v>
      </c>
      <c r="K28" s="410">
        <v>18</v>
      </c>
      <c r="L28" s="315">
        <v>13199</v>
      </c>
      <c r="M28" s="331">
        <v>25</v>
      </c>
      <c r="N28" s="430">
        <f t="shared" si="3"/>
        <v>1.1833847367666045E-2</v>
      </c>
      <c r="O28" s="360">
        <f t="shared" si="4"/>
        <v>9.2354303546813885E-2</v>
      </c>
      <c r="P28" s="362">
        <v>0.51874705235025942</v>
      </c>
      <c r="Q28" s="320">
        <v>4368305</v>
      </c>
      <c r="R28" s="427">
        <v>19</v>
      </c>
      <c r="S28" s="401">
        <v>330957.2694901129</v>
      </c>
      <c r="T28" s="424">
        <v>7</v>
      </c>
      <c r="U28" s="444">
        <v>1170</v>
      </c>
      <c r="V28" s="341">
        <v>12245</v>
      </c>
      <c r="W28" s="426">
        <v>17</v>
      </c>
      <c r="X28" s="360">
        <f t="shared" si="5"/>
        <v>1.9698466270498791E-2</v>
      </c>
      <c r="Y28" s="360">
        <f t="shared" si="6"/>
        <v>0.14459808934496887</v>
      </c>
      <c r="Z28" s="445">
        <v>0.48125294764974058</v>
      </c>
      <c r="AA28" s="425">
        <v>9</v>
      </c>
      <c r="AB28" s="358">
        <v>1617326</v>
      </c>
      <c r="AC28" s="424">
        <v>16</v>
      </c>
      <c r="AD28" s="356">
        <v>725</v>
      </c>
      <c r="AE28" s="357">
        <v>1450</v>
      </c>
      <c r="AF28" s="358">
        <v>292842</v>
      </c>
      <c r="AG28" s="357">
        <v>27</v>
      </c>
      <c r="AH28" s="357">
        <v>103</v>
      </c>
      <c r="AI28" s="358">
        <v>20503</v>
      </c>
      <c r="AJ28" s="357">
        <v>418</v>
      </c>
      <c r="AK28" s="357">
        <v>10692</v>
      </c>
      <c r="AL28" s="446">
        <f t="shared" si="0"/>
        <v>0.87317272356063702</v>
      </c>
      <c r="AM28" s="398">
        <v>1303981</v>
      </c>
    </row>
    <row r="29" spans="2:39" x14ac:dyDescent="0.25">
      <c r="B29" s="363">
        <v>17</v>
      </c>
      <c r="C29" s="311"/>
      <c r="D29" s="404"/>
      <c r="E29" s="413"/>
      <c r="F29" s="329"/>
      <c r="G29" s="330"/>
      <c r="H29" s="360"/>
      <c r="I29" s="360"/>
      <c r="J29" s="361"/>
      <c r="K29" s="410"/>
      <c r="L29" s="315"/>
      <c r="M29" s="331"/>
      <c r="N29" s="360"/>
      <c r="O29" s="360"/>
      <c r="P29" s="362"/>
      <c r="Q29" s="428"/>
      <c r="R29" s="358"/>
      <c r="S29" s="331"/>
      <c r="T29" s="342"/>
      <c r="U29" s="368"/>
      <c r="V29" s="341"/>
      <c r="W29" s="357"/>
      <c r="X29" s="360"/>
      <c r="Y29" s="360"/>
      <c r="Z29" s="359"/>
      <c r="AA29" s="362"/>
      <c r="AB29" s="362"/>
      <c r="AC29" s="342"/>
      <c r="AD29" s="368"/>
      <c r="AE29" s="357"/>
      <c r="AF29" s="358"/>
      <c r="AG29" s="358"/>
      <c r="AH29" s="357"/>
      <c r="AI29" s="358"/>
      <c r="AJ29" s="358"/>
      <c r="AK29" s="357"/>
      <c r="AL29" s="396"/>
      <c r="AM29" s="399"/>
    </row>
    <row r="30" spans="2:39" x14ac:dyDescent="0.25">
      <c r="B30" s="363">
        <v>18</v>
      </c>
      <c r="C30" s="311"/>
      <c r="D30" s="404"/>
      <c r="E30" s="413"/>
      <c r="F30" s="329"/>
      <c r="G30" s="330"/>
      <c r="H30" s="360"/>
      <c r="I30" s="360"/>
      <c r="J30" s="361"/>
      <c r="K30" s="410"/>
      <c r="L30" s="315"/>
      <c r="M30" s="331"/>
      <c r="N30" s="360"/>
      <c r="O30" s="360"/>
      <c r="P30" s="362"/>
      <c r="Q30" s="428"/>
      <c r="R30" s="358"/>
      <c r="S30" s="331"/>
      <c r="T30" s="342"/>
      <c r="U30" s="368"/>
      <c r="V30" s="341"/>
      <c r="W30" s="357"/>
      <c r="X30" s="360"/>
      <c r="Y30" s="360"/>
      <c r="Z30" s="359"/>
      <c r="AA30" s="362"/>
      <c r="AB30" s="362"/>
      <c r="AC30" s="342"/>
      <c r="AD30" s="368"/>
      <c r="AE30" s="357"/>
      <c r="AF30" s="358"/>
      <c r="AG30" s="358"/>
      <c r="AH30" s="357"/>
      <c r="AI30" s="358"/>
      <c r="AJ30" s="358"/>
      <c r="AK30" s="357"/>
      <c r="AL30" s="396"/>
      <c r="AM30" s="399"/>
    </row>
    <row r="31" spans="2:39" s="440" customFormat="1" x14ac:dyDescent="0.25">
      <c r="B31" s="363">
        <v>19</v>
      </c>
      <c r="C31" s="364">
        <v>53</v>
      </c>
      <c r="D31" s="405" t="s">
        <v>267</v>
      </c>
      <c r="E31" s="432">
        <f>(L31+AD31+AG31+AJ31)</f>
        <v>71709</v>
      </c>
      <c r="F31" s="433">
        <f>(L31+AE31+AH31+AK31)</f>
        <v>164760</v>
      </c>
      <c r="G31" s="365"/>
      <c r="H31" s="352">
        <f>(F31/F$13)</f>
        <v>9.4854178108926865E-2</v>
      </c>
      <c r="I31" s="352">
        <f>(F31/F$31)</f>
        <v>1</v>
      </c>
      <c r="J31" s="434">
        <f>(Q31+AF31+AI31+AM31)</f>
        <v>32046621</v>
      </c>
      <c r="K31" s="414"/>
      <c r="L31" s="435">
        <v>65006</v>
      </c>
      <c r="M31" s="338"/>
      <c r="N31" s="352">
        <f>(L31/L$13)</f>
        <v>5.8282527614402523E-2</v>
      </c>
      <c r="O31" s="352">
        <f>(L31/L$31)</f>
        <v>1</v>
      </c>
      <c r="P31" s="354">
        <f>(L31/F31)</f>
        <v>0.39454964797280895</v>
      </c>
      <c r="Q31" s="436">
        <v>18729922</v>
      </c>
      <c r="R31" s="366"/>
      <c r="S31" s="437">
        <f>(Q31/L31)*1000</f>
        <v>288126.04990308586</v>
      </c>
      <c r="T31" s="367"/>
      <c r="U31" s="420">
        <f>(AD31+AG31+AJ31)</f>
        <v>6703</v>
      </c>
      <c r="V31" s="349">
        <f>(AE31+AH31+AK31)</f>
        <v>99754</v>
      </c>
      <c r="W31" s="337"/>
      <c r="X31" s="352">
        <f>(V31/V$13)</f>
        <v>0.16047372840729576</v>
      </c>
      <c r="Y31" s="352">
        <f>(V31/V$31)</f>
        <v>1</v>
      </c>
      <c r="Z31" s="403">
        <f>(V31/F31)</f>
        <v>0.60545035202719111</v>
      </c>
      <c r="AA31" s="354"/>
      <c r="AB31" s="366">
        <f>(AF31+AI31+AM31)</f>
        <v>13316699</v>
      </c>
      <c r="AC31" s="367"/>
      <c r="AD31" s="438">
        <v>2360</v>
      </c>
      <c r="AE31" s="337">
        <v>4720</v>
      </c>
      <c r="AF31" s="366">
        <v>766728</v>
      </c>
      <c r="AG31" s="337">
        <v>1003</v>
      </c>
      <c r="AH31" s="337">
        <v>3412</v>
      </c>
      <c r="AI31" s="366">
        <v>463275</v>
      </c>
      <c r="AJ31" s="337">
        <v>3340</v>
      </c>
      <c r="AK31" s="337">
        <v>91622</v>
      </c>
      <c r="AL31" s="402">
        <f t="shared" ref="AL31:AL40" si="7">(AK31/V31)</f>
        <v>0.91847945947029697</v>
      </c>
      <c r="AM31" s="439">
        <v>12086696</v>
      </c>
    </row>
    <row r="32" spans="2:39" x14ac:dyDescent="0.25">
      <c r="B32" s="348">
        <v>20</v>
      </c>
      <c r="C32" s="310">
        <v>7</v>
      </c>
      <c r="D32" s="404" t="s">
        <v>268</v>
      </c>
      <c r="E32" s="413">
        <v>3152</v>
      </c>
      <c r="F32" s="329">
        <v>4651</v>
      </c>
      <c r="G32" s="330">
        <v>44</v>
      </c>
      <c r="H32" s="360">
        <f t="shared" ref="H32:H40" si="8">(F32/F$13)</f>
        <v>2.6776328136963999E-3</v>
      </c>
      <c r="I32" s="360">
        <f t="shared" ref="I32:I40" si="9">(F32/F$31)</f>
        <v>2.8228939062879339E-2</v>
      </c>
      <c r="J32" s="361">
        <v>1224866</v>
      </c>
      <c r="K32" s="410">
        <v>43</v>
      </c>
      <c r="L32" s="315">
        <v>2941</v>
      </c>
      <c r="M32" s="331">
        <v>44</v>
      </c>
      <c r="N32" s="360">
        <f t="shared" ref="N32:N40" si="10">(L32/L$13)</f>
        <v>2.6368168125089657E-3</v>
      </c>
      <c r="O32" s="360">
        <f t="shared" ref="O32:O40" si="11">(L32/L$31)</f>
        <v>4.5241977663600282E-2</v>
      </c>
      <c r="P32" s="362">
        <v>0.63233713179961304</v>
      </c>
      <c r="Q32" s="320">
        <v>1042836</v>
      </c>
      <c r="R32" s="427">
        <v>42</v>
      </c>
      <c r="S32" s="401">
        <v>354585.51513090788</v>
      </c>
      <c r="T32" s="424">
        <v>5</v>
      </c>
      <c r="U32" s="444">
        <v>211</v>
      </c>
      <c r="V32" s="341">
        <v>1710</v>
      </c>
      <c r="W32" s="426">
        <v>39</v>
      </c>
      <c r="X32" s="360">
        <f t="shared" ref="X32:X40" si="12">(V32/V$13)</f>
        <v>2.7508678907760663E-3</v>
      </c>
      <c r="Y32" s="360">
        <f t="shared" ref="Y32:Y40" si="13">(V32/V$31)</f>
        <v>1.7142169737554384E-2</v>
      </c>
      <c r="Z32" s="445">
        <v>0.36766286820038702</v>
      </c>
      <c r="AA32" s="425">
        <v>19</v>
      </c>
      <c r="AB32" s="358">
        <v>182030</v>
      </c>
      <c r="AC32" s="424">
        <v>43</v>
      </c>
      <c r="AD32" s="356">
        <v>74</v>
      </c>
      <c r="AE32" s="357">
        <v>148</v>
      </c>
      <c r="AF32" s="358">
        <v>19342</v>
      </c>
      <c r="AG32" s="357">
        <v>21</v>
      </c>
      <c r="AH32" s="357">
        <v>79</v>
      </c>
      <c r="AI32" s="358">
        <v>9901</v>
      </c>
      <c r="AJ32" s="357">
        <v>116</v>
      </c>
      <c r="AK32" s="357">
        <v>1483</v>
      </c>
      <c r="AL32" s="446">
        <f t="shared" si="7"/>
        <v>0.86725146198830405</v>
      </c>
      <c r="AM32" s="398">
        <v>152787</v>
      </c>
    </row>
    <row r="33" spans="2:39" x14ac:dyDescent="0.25">
      <c r="B33" s="348">
        <v>21</v>
      </c>
      <c r="C33" s="310">
        <v>20</v>
      </c>
      <c r="D33" s="404" t="s">
        <v>269</v>
      </c>
      <c r="E33" s="413">
        <v>5433</v>
      </c>
      <c r="F33" s="329">
        <v>6530</v>
      </c>
      <c r="G33" s="330">
        <v>41</v>
      </c>
      <c r="H33" s="360">
        <f t="shared" si="8"/>
        <v>3.7593941675849261E-3</v>
      </c>
      <c r="I33" s="360">
        <f t="shared" si="9"/>
        <v>3.9633406166545281E-2</v>
      </c>
      <c r="J33" s="361">
        <v>1593799</v>
      </c>
      <c r="K33" s="410">
        <v>37</v>
      </c>
      <c r="L33" s="315">
        <v>5238</v>
      </c>
      <c r="M33" s="331">
        <v>39</v>
      </c>
      <c r="N33" s="360">
        <f t="shared" si="10"/>
        <v>4.696241572227801E-3</v>
      </c>
      <c r="O33" s="360">
        <f t="shared" si="11"/>
        <v>8.0577177491308494E-2</v>
      </c>
      <c r="P33" s="362">
        <v>0.80214395099540581</v>
      </c>
      <c r="Q33" s="320">
        <v>1405235</v>
      </c>
      <c r="R33" s="427">
        <v>38</v>
      </c>
      <c r="S33" s="401">
        <v>268277.01412752958</v>
      </c>
      <c r="T33" s="424">
        <v>29</v>
      </c>
      <c r="U33" s="444">
        <v>195</v>
      </c>
      <c r="V33" s="341">
        <v>1292</v>
      </c>
      <c r="W33" s="426">
        <v>43</v>
      </c>
      <c r="X33" s="430">
        <f t="shared" si="12"/>
        <v>2.0784335174752503E-3</v>
      </c>
      <c r="Y33" s="360">
        <f t="shared" si="13"/>
        <v>1.2951861579485534E-2</v>
      </c>
      <c r="Z33" s="445">
        <v>0.19785604900459419</v>
      </c>
      <c r="AA33" s="425">
        <v>44</v>
      </c>
      <c r="AB33" s="358">
        <v>188564</v>
      </c>
      <c r="AC33" s="424">
        <v>42</v>
      </c>
      <c r="AD33" s="356">
        <v>120</v>
      </c>
      <c r="AE33" s="357">
        <v>240</v>
      </c>
      <c r="AF33" s="358">
        <v>44075</v>
      </c>
      <c r="AG33" s="357">
        <v>21</v>
      </c>
      <c r="AH33" s="357">
        <v>72</v>
      </c>
      <c r="AI33" s="358">
        <v>11699</v>
      </c>
      <c r="AJ33" s="357">
        <v>54</v>
      </c>
      <c r="AK33" s="357">
        <v>980</v>
      </c>
      <c r="AL33" s="446">
        <f t="shared" si="7"/>
        <v>0.75851393188854488</v>
      </c>
      <c r="AM33" s="398">
        <v>132790</v>
      </c>
    </row>
    <row r="34" spans="2:39" x14ac:dyDescent="0.25">
      <c r="B34" s="348">
        <v>22</v>
      </c>
      <c r="C34" s="310">
        <v>22</v>
      </c>
      <c r="D34" s="404" t="s">
        <v>270</v>
      </c>
      <c r="E34" s="413">
        <v>8276</v>
      </c>
      <c r="F34" s="329">
        <v>19853</v>
      </c>
      <c r="G34" s="330">
        <v>26</v>
      </c>
      <c r="H34" s="430">
        <f t="shared" si="8"/>
        <v>1.1429594549626882E-2</v>
      </c>
      <c r="I34" s="360">
        <f t="shared" si="9"/>
        <v>0.12049647972808934</v>
      </c>
      <c r="J34" s="361">
        <v>4941794</v>
      </c>
      <c r="K34" s="410">
        <v>24</v>
      </c>
      <c r="L34" s="315">
        <v>7231</v>
      </c>
      <c r="M34" s="331">
        <v>35</v>
      </c>
      <c r="N34" s="360">
        <f t="shared" si="10"/>
        <v>6.4831085927413573E-3</v>
      </c>
      <c r="O34" s="360">
        <f t="shared" si="11"/>
        <v>0.11123588591822293</v>
      </c>
      <c r="P34" s="362">
        <v>0.36422706895683271</v>
      </c>
      <c r="Q34" s="320">
        <v>2839909</v>
      </c>
      <c r="R34" s="427">
        <v>30</v>
      </c>
      <c r="S34" s="401">
        <v>392740.8380583598</v>
      </c>
      <c r="T34" s="424">
        <v>3</v>
      </c>
      <c r="U34" s="444">
        <v>1045</v>
      </c>
      <c r="V34" s="341">
        <v>12622</v>
      </c>
      <c r="W34" s="426">
        <v>16</v>
      </c>
      <c r="X34" s="360">
        <f t="shared" si="12"/>
        <v>2.0304944162207902E-2</v>
      </c>
      <c r="Y34" s="360">
        <f t="shared" si="13"/>
        <v>0.12653126691661487</v>
      </c>
      <c r="Z34" s="445">
        <v>0.63577293104316723</v>
      </c>
      <c r="AA34" s="425">
        <v>3</v>
      </c>
      <c r="AB34" s="358">
        <v>2101885</v>
      </c>
      <c r="AC34" s="424">
        <v>13</v>
      </c>
      <c r="AD34" s="356">
        <v>351</v>
      </c>
      <c r="AE34" s="357">
        <v>702</v>
      </c>
      <c r="AF34" s="358">
        <v>151654</v>
      </c>
      <c r="AG34" s="357">
        <v>100</v>
      </c>
      <c r="AH34" s="357">
        <v>330</v>
      </c>
      <c r="AI34" s="358">
        <v>64855</v>
      </c>
      <c r="AJ34" s="357">
        <v>594</v>
      </c>
      <c r="AK34" s="357">
        <v>11590</v>
      </c>
      <c r="AL34" s="446">
        <f t="shared" si="7"/>
        <v>0.91823799714783716</v>
      </c>
      <c r="AM34" s="398">
        <v>1885376</v>
      </c>
    </row>
    <row r="35" spans="2:39" x14ac:dyDescent="0.25">
      <c r="B35" s="348">
        <v>23</v>
      </c>
      <c r="C35" s="310">
        <v>30</v>
      </c>
      <c r="D35" s="404" t="s">
        <v>271</v>
      </c>
      <c r="E35" s="413">
        <v>3592</v>
      </c>
      <c r="F35" s="329">
        <v>4892</v>
      </c>
      <c r="G35" s="330">
        <v>42</v>
      </c>
      <c r="H35" s="360">
        <f t="shared" si="8"/>
        <v>2.8163792140620918E-3</v>
      </c>
      <c r="I35" s="360">
        <f t="shared" si="9"/>
        <v>2.9691672736100995E-2</v>
      </c>
      <c r="J35" s="361">
        <v>1260568</v>
      </c>
      <c r="K35" s="410">
        <v>42</v>
      </c>
      <c r="L35" s="315">
        <v>3426</v>
      </c>
      <c r="M35" s="331">
        <v>41</v>
      </c>
      <c r="N35" s="360">
        <f t="shared" si="10"/>
        <v>3.0716539951226511E-3</v>
      </c>
      <c r="O35" s="360">
        <f t="shared" si="11"/>
        <v>5.2702827431314034E-2</v>
      </c>
      <c r="P35" s="362">
        <v>0.70032706459525751</v>
      </c>
      <c r="Q35" s="320">
        <v>1040877</v>
      </c>
      <c r="R35" s="427">
        <v>43</v>
      </c>
      <c r="S35" s="401">
        <v>303816.98774080561</v>
      </c>
      <c r="T35" s="424">
        <v>12</v>
      </c>
      <c r="U35" s="444">
        <v>166</v>
      </c>
      <c r="V35" s="341">
        <v>1466</v>
      </c>
      <c r="W35" s="426">
        <v>40</v>
      </c>
      <c r="X35" s="430">
        <f t="shared" si="12"/>
        <v>2.3583463905717623E-3</v>
      </c>
      <c r="Y35" s="360">
        <f t="shared" si="13"/>
        <v>1.4696152535236682E-2</v>
      </c>
      <c r="Z35" s="445">
        <v>0.29967293540474244</v>
      </c>
      <c r="AA35" s="425">
        <v>31</v>
      </c>
      <c r="AB35" s="358">
        <v>219691</v>
      </c>
      <c r="AC35" s="424">
        <v>39</v>
      </c>
      <c r="AD35" s="356">
        <v>66</v>
      </c>
      <c r="AE35" s="357">
        <v>132</v>
      </c>
      <c r="AF35" s="358">
        <v>23796</v>
      </c>
      <c r="AG35" s="357">
        <v>41</v>
      </c>
      <c r="AH35" s="357">
        <v>141</v>
      </c>
      <c r="AI35" s="358">
        <v>26778</v>
      </c>
      <c r="AJ35" s="357">
        <v>59</v>
      </c>
      <c r="AK35" s="357">
        <v>1193</v>
      </c>
      <c r="AL35" s="446">
        <f t="shared" si="7"/>
        <v>0.81377899045020463</v>
      </c>
      <c r="AM35" s="398">
        <v>169117</v>
      </c>
    </row>
    <row r="36" spans="2:39" x14ac:dyDescent="0.25">
      <c r="B36" s="348">
        <v>24</v>
      </c>
      <c r="C36" s="310">
        <v>31</v>
      </c>
      <c r="D36" s="404" t="s">
        <v>272</v>
      </c>
      <c r="E36" s="413">
        <v>15730</v>
      </c>
      <c r="F36" s="329">
        <v>37094</v>
      </c>
      <c r="G36" s="330">
        <v>15</v>
      </c>
      <c r="H36" s="360">
        <f t="shared" si="8"/>
        <v>2.1355431432219792E-2</v>
      </c>
      <c r="I36" s="360">
        <f t="shared" si="9"/>
        <v>0.22513959698956057</v>
      </c>
      <c r="J36" s="361">
        <v>5234056</v>
      </c>
      <c r="K36" s="410">
        <v>21</v>
      </c>
      <c r="L36" s="315">
        <v>13913</v>
      </c>
      <c r="M36" s="331">
        <v>23</v>
      </c>
      <c r="N36" s="360">
        <f t="shared" si="10"/>
        <v>1.2473999426194234E-2</v>
      </c>
      <c r="O36" s="360">
        <f t="shared" si="11"/>
        <v>0.21402639756330186</v>
      </c>
      <c r="P36" s="362">
        <v>0.37507413597886452</v>
      </c>
      <c r="Q36" s="320">
        <v>2905710</v>
      </c>
      <c r="R36" s="427">
        <v>29</v>
      </c>
      <c r="S36" s="401">
        <v>208848.55890174658</v>
      </c>
      <c r="T36" s="424">
        <v>49</v>
      </c>
      <c r="U36" s="444">
        <v>1817</v>
      </c>
      <c r="V36" s="341">
        <v>23181</v>
      </c>
      <c r="W36" s="426">
        <v>9</v>
      </c>
      <c r="X36" s="360">
        <f t="shared" si="12"/>
        <v>3.7291151214081872E-2</v>
      </c>
      <c r="Y36" s="360">
        <f t="shared" si="13"/>
        <v>0.23238165888084689</v>
      </c>
      <c r="Z36" s="445">
        <v>0.62492586402113548</v>
      </c>
      <c r="AA36" s="425">
        <v>4</v>
      </c>
      <c r="AB36" s="358">
        <v>2328346</v>
      </c>
      <c r="AC36" s="424">
        <v>11</v>
      </c>
      <c r="AD36" s="356">
        <v>596</v>
      </c>
      <c r="AE36" s="357">
        <v>1192</v>
      </c>
      <c r="AF36" s="358">
        <v>160591</v>
      </c>
      <c r="AG36" s="357">
        <v>191</v>
      </c>
      <c r="AH36" s="357">
        <v>645</v>
      </c>
      <c r="AI36" s="358">
        <v>58718</v>
      </c>
      <c r="AJ36" s="357">
        <v>1030</v>
      </c>
      <c r="AK36" s="357">
        <v>21344</v>
      </c>
      <c r="AL36" s="446">
        <f t="shared" si="7"/>
        <v>0.92075406582977437</v>
      </c>
      <c r="AM36" s="398">
        <v>2109037</v>
      </c>
    </row>
    <row r="37" spans="2:39" x14ac:dyDescent="0.25">
      <c r="B37" s="348">
        <v>25</v>
      </c>
      <c r="C37" s="310">
        <v>33</v>
      </c>
      <c r="D37" s="404" t="s">
        <v>273</v>
      </c>
      <c r="E37" s="413">
        <v>12496</v>
      </c>
      <c r="F37" s="329">
        <v>40135</v>
      </c>
      <c r="G37" s="330">
        <v>12</v>
      </c>
      <c r="H37" s="360">
        <f t="shared" si="8"/>
        <v>2.310616920612879E-2</v>
      </c>
      <c r="I37" s="360">
        <f t="shared" si="9"/>
        <v>0.24359674678319981</v>
      </c>
      <c r="J37" s="361">
        <v>7652184</v>
      </c>
      <c r="K37" s="410">
        <v>15</v>
      </c>
      <c r="L37" s="315">
        <v>11099</v>
      </c>
      <c r="M37" s="331">
        <v>28</v>
      </c>
      <c r="N37" s="360">
        <f t="shared" si="10"/>
        <v>9.9510471955243148E-3</v>
      </c>
      <c r="O37" s="360">
        <f t="shared" si="11"/>
        <v>0.17073808571516474</v>
      </c>
      <c r="P37" s="362">
        <v>0.27654167185748102</v>
      </c>
      <c r="Q37" s="320">
        <v>3935759</v>
      </c>
      <c r="R37" s="427">
        <v>22</v>
      </c>
      <c r="S37" s="401">
        <v>354604.82926389767</v>
      </c>
      <c r="T37" s="424">
        <v>4</v>
      </c>
      <c r="U37" s="444">
        <v>1397</v>
      </c>
      <c r="V37" s="341">
        <v>29036</v>
      </c>
      <c r="W37" s="426">
        <v>6</v>
      </c>
      <c r="X37" s="360">
        <f t="shared" si="12"/>
        <v>4.6710058524312204E-2</v>
      </c>
      <c r="Y37" s="360">
        <f t="shared" si="13"/>
        <v>0.29107604707580648</v>
      </c>
      <c r="Z37" s="445">
        <v>0.72345832814251898</v>
      </c>
      <c r="AA37" s="425">
        <v>2</v>
      </c>
      <c r="AB37" s="358">
        <v>3716425</v>
      </c>
      <c r="AC37" s="424">
        <v>7</v>
      </c>
      <c r="AD37" s="356">
        <v>454</v>
      </c>
      <c r="AE37" s="357">
        <v>908</v>
      </c>
      <c r="AF37" s="358">
        <v>145096</v>
      </c>
      <c r="AG37" s="357">
        <v>183</v>
      </c>
      <c r="AH37" s="357">
        <v>618</v>
      </c>
      <c r="AI37" s="358">
        <v>94651</v>
      </c>
      <c r="AJ37" s="357">
        <v>760</v>
      </c>
      <c r="AK37" s="357">
        <v>27510</v>
      </c>
      <c r="AL37" s="446">
        <f t="shared" si="7"/>
        <v>0.94744455159112828</v>
      </c>
      <c r="AM37" s="398">
        <v>3476678</v>
      </c>
    </row>
    <row r="38" spans="2:39" x14ac:dyDescent="0.25">
      <c r="B38" s="348">
        <v>26</v>
      </c>
      <c r="C38" s="310">
        <v>39</v>
      </c>
      <c r="D38" s="404" t="s">
        <v>274</v>
      </c>
      <c r="E38" s="413">
        <v>20405</v>
      </c>
      <c r="F38" s="329">
        <v>47894</v>
      </c>
      <c r="G38" s="330">
        <v>11</v>
      </c>
      <c r="H38" s="360">
        <f t="shared" si="8"/>
        <v>2.7573112444458262E-2</v>
      </c>
      <c r="I38" s="360">
        <f t="shared" si="9"/>
        <v>0.29068948773974268</v>
      </c>
      <c r="J38" s="361">
        <v>9311131</v>
      </c>
      <c r="K38" s="410">
        <v>11</v>
      </c>
      <c r="L38" s="315">
        <v>18764</v>
      </c>
      <c r="M38" s="331">
        <v>15</v>
      </c>
      <c r="N38" s="360">
        <f t="shared" si="10"/>
        <v>1.682326782384163E-2</v>
      </c>
      <c r="O38" s="360">
        <f t="shared" si="11"/>
        <v>0.28865027843583668</v>
      </c>
      <c r="P38" s="362">
        <v>0.39178185158892553</v>
      </c>
      <c r="Q38" s="320">
        <v>4886551</v>
      </c>
      <c r="R38" s="427">
        <v>16</v>
      </c>
      <c r="S38" s="401">
        <v>260421.60520144959</v>
      </c>
      <c r="T38" s="424">
        <v>32</v>
      </c>
      <c r="U38" s="444">
        <v>1641</v>
      </c>
      <c r="V38" s="341">
        <v>29130</v>
      </c>
      <c r="W38" s="426">
        <v>5</v>
      </c>
      <c r="X38" s="360">
        <f t="shared" si="12"/>
        <v>4.686127582357124E-2</v>
      </c>
      <c r="Y38" s="360">
        <f t="shared" si="13"/>
        <v>0.29201836517833873</v>
      </c>
      <c r="Z38" s="445">
        <v>0.60821814841107447</v>
      </c>
      <c r="AA38" s="425">
        <v>5</v>
      </c>
      <c r="AB38" s="358">
        <v>4424580</v>
      </c>
      <c r="AC38" s="424">
        <v>5</v>
      </c>
      <c r="AD38" s="356">
        <v>559</v>
      </c>
      <c r="AE38" s="357">
        <v>1118</v>
      </c>
      <c r="AF38" s="358">
        <v>178021</v>
      </c>
      <c r="AG38" s="357">
        <v>419</v>
      </c>
      <c r="AH38" s="357">
        <v>1422</v>
      </c>
      <c r="AI38" s="358">
        <v>186177</v>
      </c>
      <c r="AJ38" s="357">
        <v>663</v>
      </c>
      <c r="AK38" s="357">
        <v>26590</v>
      </c>
      <c r="AL38" s="446">
        <f t="shared" si="7"/>
        <v>0.91280466872639887</v>
      </c>
      <c r="AM38" s="398">
        <v>4060382</v>
      </c>
    </row>
    <row r="39" spans="2:39" x14ac:dyDescent="0.25">
      <c r="B39" s="348">
        <v>27</v>
      </c>
      <c r="C39" s="310">
        <v>40</v>
      </c>
      <c r="D39" s="404" t="s">
        <v>275</v>
      </c>
      <c r="E39" s="413">
        <v>1138</v>
      </c>
      <c r="F39" s="329">
        <v>1392</v>
      </c>
      <c r="G39" s="330">
        <v>51</v>
      </c>
      <c r="H39" s="430">
        <f t="shared" si="8"/>
        <v>8.0138999713295824E-4</v>
      </c>
      <c r="I39" s="360">
        <f t="shared" si="9"/>
        <v>8.4486525855790237E-3</v>
      </c>
      <c r="J39" s="361">
        <v>328495</v>
      </c>
      <c r="K39" s="410">
        <v>51</v>
      </c>
      <c r="L39" s="315">
        <v>1033</v>
      </c>
      <c r="M39" s="331">
        <v>50</v>
      </c>
      <c r="N39" s="430">
        <f t="shared" si="10"/>
        <v>9.2615837039162249E-4</v>
      </c>
      <c r="O39" s="360">
        <f t="shared" si="11"/>
        <v>1.589084084546042E-2</v>
      </c>
      <c r="P39" s="362">
        <v>0.7420977011494253</v>
      </c>
      <c r="Q39" s="320">
        <v>287267</v>
      </c>
      <c r="R39" s="427">
        <v>50</v>
      </c>
      <c r="S39" s="401">
        <v>278090.02904162632</v>
      </c>
      <c r="T39" s="424">
        <v>24</v>
      </c>
      <c r="U39" s="444">
        <v>105</v>
      </c>
      <c r="V39" s="341">
        <v>359</v>
      </c>
      <c r="W39" s="426">
        <v>51</v>
      </c>
      <c r="X39" s="360">
        <f t="shared" si="12"/>
        <v>5.7752138759567713E-4</v>
      </c>
      <c r="Y39" s="360">
        <f t="shared" si="13"/>
        <v>3.5988531788198968E-3</v>
      </c>
      <c r="Z39" s="445">
        <v>0.2579022988505747</v>
      </c>
      <c r="AA39" s="425">
        <v>36</v>
      </c>
      <c r="AB39" s="358">
        <v>41228</v>
      </c>
      <c r="AC39" s="424">
        <v>50</v>
      </c>
      <c r="AD39" s="356">
        <v>74</v>
      </c>
      <c r="AE39" s="357">
        <v>148</v>
      </c>
      <c r="AF39" s="358">
        <v>21258</v>
      </c>
      <c r="AG39" s="357">
        <v>22</v>
      </c>
      <c r="AH39" s="357">
        <v>85</v>
      </c>
      <c r="AI39" s="358">
        <v>9011</v>
      </c>
      <c r="AJ39" s="357">
        <v>9</v>
      </c>
      <c r="AK39" s="357">
        <v>126</v>
      </c>
      <c r="AL39" s="446">
        <f t="shared" si="7"/>
        <v>0.35097493036211697</v>
      </c>
      <c r="AM39" s="398">
        <v>10959</v>
      </c>
    </row>
    <row r="40" spans="2:39" x14ac:dyDescent="0.25">
      <c r="B40" s="348">
        <v>28</v>
      </c>
      <c r="C40" s="310">
        <v>46</v>
      </c>
      <c r="D40" s="404" t="s">
        <v>276</v>
      </c>
      <c r="E40" s="413">
        <v>1487</v>
      </c>
      <c r="F40" s="329">
        <v>2319</v>
      </c>
      <c r="G40" s="330">
        <v>49</v>
      </c>
      <c r="H40" s="430">
        <f t="shared" si="8"/>
        <v>1.3350742840167601E-3</v>
      </c>
      <c r="I40" s="360">
        <f t="shared" si="9"/>
        <v>1.4075018208302986E-2</v>
      </c>
      <c r="J40" s="361">
        <v>499725</v>
      </c>
      <c r="K40" s="410">
        <v>49</v>
      </c>
      <c r="L40" s="315">
        <v>1361</v>
      </c>
      <c r="M40" s="331">
        <v>48</v>
      </c>
      <c r="N40" s="430">
        <f t="shared" si="10"/>
        <v>1.2202338258499499E-3</v>
      </c>
      <c r="O40" s="360">
        <f t="shared" si="11"/>
        <v>2.0936528935790542E-2</v>
      </c>
      <c r="P40" s="362">
        <v>0.586890901250539</v>
      </c>
      <c r="Q40" s="320">
        <v>385777</v>
      </c>
      <c r="R40" s="427">
        <v>48</v>
      </c>
      <c r="S40" s="401">
        <v>283451.13886847906</v>
      </c>
      <c r="T40" s="424">
        <v>21</v>
      </c>
      <c r="U40" s="444">
        <v>126</v>
      </c>
      <c r="V40" s="341">
        <v>958</v>
      </c>
      <c r="W40" s="426">
        <v>46</v>
      </c>
      <c r="X40" s="430">
        <f t="shared" si="12"/>
        <v>1.5411294967037847E-3</v>
      </c>
      <c r="Y40" s="360">
        <f t="shared" si="13"/>
        <v>9.6036249172965493E-3</v>
      </c>
      <c r="Z40" s="445">
        <v>0.413109098749461</v>
      </c>
      <c r="AA40" s="425">
        <v>14</v>
      </c>
      <c r="AB40" s="358">
        <v>113948</v>
      </c>
      <c r="AC40" s="424">
        <v>46</v>
      </c>
      <c r="AD40" s="356">
        <v>66</v>
      </c>
      <c r="AE40" s="357">
        <v>132</v>
      </c>
      <c r="AF40" s="358">
        <v>22894</v>
      </c>
      <c r="AG40" s="357">
        <v>5</v>
      </c>
      <c r="AH40" s="357">
        <v>20</v>
      </c>
      <c r="AI40" s="358">
        <v>1484</v>
      </c>
      <c r="AJ40" s="357">
        <v>55</v>
      </c>
      <c r="AK40" s="357">
        <v>806</v>
      </c>
      <c r="AL40" s="446">
        <f t="shared" si="7"/>
        <v>0.84133611691022969</v>
      </c>
      <c r="AM40" s="398">
        <v>89570</v>
      </c>
    </row>
    <row r="41" spans="2:39" x14ac:dyDescent="0.25">
      <c r="B41" s="363">
        <v>29</v>
      </c>
      <c r="C41" s="311"/>
      <c r="D41" s="404"/>
      <c r="E41" s="413"/>
      <c r="F41" s="329"/>
      <c r="G41" s="330"/>
      <c r="H41" s="360"/>
      <c r="I41" s="360"/>
      <c r="J41" s="361"/>
      <c r="K41" s="410"/>
      <c r="L41" s="315"/>
      <c r="M41" s="331"/>
      <c r="N41" s="360"/>
      <c r="O41" s="360"/>
      <c r="P41" s="362"/>
      <c r="Q41" s="428"/>
      <c r="R41" s="358"/>
      <c r="S41" s="331"/>
      <c r="T41" s="342"/>
      <c r="U41" s="368"/>
      <c r="V41" s="341"/>
      <c r="W41" s="357"/>
      <c r="X41" s="360"/>
      <c r="Y41" s="360"/>
      <c r="Z41" s="359"/>
      <c r="AA41" s="362"/>
      <c r="AB41" s="362"/>
      <c r="AC41" s="342"/>
      <c r="AD41" s="368"/>
      <c r="AE41" s="357"/>
      <c r="AF41" s="358"/>
      <c r="AG41" s="358"/>
      <c r="AH41" s="357"/>
      <c r="AI41" s="358"/>
      <c r="AJ41" s="358"/>
      <c r="AK41" s="357"/>
      <c r="AL41" s="396"/>
      <c r="AM41" s="399"/>
    </row>
    <row r="42" spans="2:39" x14ac:dyDescent="0.25">
      <c r="B42" s="363">
        <v>30</v>
      </c>
      <c r="C42" s="311"/>
      <c r="D42" s="404"/>
      <c r="E42" s="413"/>
      <c r="F42" s="329"/>
      <c r="G42" s="330"/>
      <c r="H42" s="360"/>
      <c r="I42" s="360"/>
      <c r="J42" s="361"/>
      <c r="K42" s="410"/>
      <c r="L42" s="315"/>
      <c r="M42" s="331"/>
      <c r="N42" s="360"/>
      <c r="O42" s="360"/>
      <c r="P42" s="362"/>
      <c r="Q42" s="428"/>
      <c r="R42" s="358"/>
      <c r="S42" s="331"/>
      <c r="T42" s="342"/>
      <c r="U42" s="368"/>
      <c r="V42" s="341"/>
      <c r="W42" s="357"/>
      <c r="X42" s="360"/>
      <c r="Y42" s="360"/>
      <c r="Z42" s="359"/>
      <c r="AA42" s="362"/>
      <c r="AB42" s="362"/>
      <c r="AC42" s="342"/>
      <c r="AD42" s="368"/>
      <c r="AE42" s="357"/>
      <c r="AF42" s="358"/>
      <c r="AG42" s="358"/>
      <c r="AH42" s="357"/>
      <c r="AI42" s="358"/>
      <c r="AJ42" s="358"/>
      <c r="AK42" s="357"/>
      <c r="AL42" s="396"/>
      <c r="AM42" s="399"/>
    </row>
    <row r="43" spans="2:39" s="440" customFormat="1" x14ac:dyDescent="0.25">
      <c r="B43" s="363">
        <v>31</v>
      </c>
      <c r="C43" s="364">
        <v>55</v>
      </c>
      <c r="D43" s="405" t="s">
        <v>277</v>
      </c>
      <c r="E43" s="432">
        <f>(L43+AD43+AG43+AJ43)</f>
        <v>670388</v>
      </c>
      <c r="F43" s="433">
        <f>(L43+AE43+AH43+AK43)</f>
        <v>917533</v>
      </c>
      <c r="G43" s="365"/>
      <c r="H43" s="352">
        <f>(F43/F$13)</f>
        <v>0.52823402890761106</v>
      </c>
      <c r="I43" s="352">
        <f>(F43/F$43)</f>
        <v>1</v>
      </c>
      <c r="J43" s="434">
        <f>(Q43+AF43+AI43+AM43)</f>
        <v>193675367</v>
      </c>
      <c r="K43" s="414"/>
      <c r="L43" s="435">
        <v>655212</v>
      </c>
      <c r="M43" s="338"/>
      <c r="N43" s="352">
        <f>(L43/L$13)</f>
        <v>0.58744441256634627</v>
      </c>
      <c r="O43" s="352">
        <f>(L43/L$43)</f>
        <v>1</v>
      </c>
      <c r="P43" s="354">
        <f>(L43/F43)</f>
        <v>0.71410183611924583</v>
      </c>
      <c r="Q43" s="436">
        <v>161693454</v>
      </c>
      <c r="R43" s="366"/>
      <c r="S43" s="437">
        <f>(Q43/L43)*1000</f>
        <v>246780.36116554643</v>
      </c>
      <c r="T43" s="367"/>
      <c r="U43" s="420">
        <f>(AD43+AG43+AJ43)</f>
        <v>15176</v>
      </c>
      <c r="V43" s="349">
        <f>(AE43+AH43+AK43)</f>
        <v>262321</v>
      </c>
      <c r="W43" s="337"/>
      <c r="X43" s="352">
        <f>(V43/V$13)</f>
        <v>0.4219943953077594</v>
      </c>
      <c r="Y43" s="352">
        <f>(V43/V$43)</f>
        <v>1</v>
      </c>
      <c r="Z43" s="403">
        <f>(V43/F43)</f>
        <v>0.28589816388075417</v>
      </c>
      <c r="AA43" s="354"/>
      <c r="AB43" s="366">
        <f>(AF43+AI43+AM43)</f>
        <v>31981913</v>
      </c>
      <c r="AC43" s="367"/>
      <c r="AD43" s="438">
        <v>6132</v>
      </c>
      <c r="AE43" s="337">
        <v>12264</v>
      </c>
      <c r="AF43" s="366">
        <v>1470653</v>
      </c>
      <c r="AG43" s="337">
        <v>1704</v>
      </c>
      <c r="AH43" s="337">
        <v>6289</v>
      </c>
      <c r="AI43" s="366">
        <v>836230</v>
      </c>
      <c r="AJ43" s="337">
        <v>7340</v>
      </c>
      <c r="AK43" s="337">
        <v>243768</v>
      </c>
      <c r="AL43" s="402">
        <f t="shared" ref="AL43:AL60" si="14">(AK43/V43)</f>
        <v>0.92927367614487588</v>
      </c>
      <c r="AM43" s="439">
        <v>29675030</v>
      </c>
    </row>
    <row r="44" spans="2:39" x14ac:dyDescent="0.25">
      <c r="B44" s="348">
        <v>32</v>
      </c>
      <c r="C44" s="310">
        <v>1</v>
      </c>
      <c r="D44" s="404" t="s">
        <v>278</v>
      </c>
      <c r="E44" s="442">
        <v>18142</v>
      </c>
      <c r="F44" s="443">
        <v>22100</v>
      </c>
      <c r="G44" s="330">
        <v>21</v>
      </c>
      <c r="H44" s="360">
        <f t="shared" ref="H44:H60" si="15">(F44/F$13)</f>
        <v>1.2723217626895385E-2</v>
      </c>
      <c r="I44" s="360">
        <f t="shared" ref="I44:I60" si="16">(F44/F$43)</f>
        <v>2.4086327140277242E-2</v>
      </c>
      <c r="J44" s="361">
        <v>4816174</v>
      </c>
      <c r="K44" s="410">
        <v>25</v>
      </c>
      <c r="L44" s="315">
        <v>17879</v>
      </c>
      <c r="M44" s="331">
        <v>16</v>
      </c>
      <c r="N44" s="360">
        <f t="shared" ref="N44:N60" si="17">(L44/L$13)</f>
        <v>1.602980203701047E-2</v>
      </c>
      <c r="O44" s="360">
        <f t="shared" ref="O44:O60" si="18">(L44/L$43)</f>
        <v>2.7287351269512768E-2</v>
      </c>
      <c r="P44" s="362">
        <v>0.8090045248868778</v>
      </c>
      <c r="Q44" s="320">
        <v>4323650</v>
      </c>
      <c r="R44" s="427">
        <v>20</v>
      </c>
      <c r="S44" s="401">
        <v>241828.40203590805</v>
      </c>
      <c r="T44" s="424">
        <v>41</v>
      </c>
      <c r="U44" s="444">
        <v>263</v>
      </c>
      <c r="V44" s="341">
        <v>4221</v>
      </c>
      <c r="W44" s="426">
        <v>32</v>
      </c>
      <c r="X44" s="430">
        <f t="shared" ref="X44:X60" si="19">(V44/V$13)</f>
        <v>6.7903002145998691E-3</v>
      </c>
      <c r="Y44" s="360">
        <f t="shared" ref="Y44:Y60" si="20">(V44/V$43)</f>
        <v>1.6090972510778779E-2</v>
      </c>
      <c r="Z44" s="445">
        <v>0.19099547511312218</v>
      </c>
      <c r="AA44" s="425">
        <v>45</v>
      </c>
      <c r="AB44" s="358">
        <v>492524</v>
      </c>
      <c r="AC44" s="424">
        <v>31</v>
      </c>
      <c r="AD44" s="356">
        <v>49</v>
      </c>
      <c r="AE44" s="357">
        <v>98</v>
      </c>
      <c r="AF44" s="358">
        <v>15617</v>
      </c>
      <c r="AG44" s="357">
        <v>55</v>
      </c>
      <c r="AH44" s="357">
        <v>199</v>
      </c>
      <c r="AI44" s="358">
        <v>16749</v>
      </c>
      <c r="AJ44" s="357">
        <v>159</v>
      </c>
      <c r="AK44" s="357">
        <v>3924</v>
      </c>
      <c r="AL44" s="446">
        <f t="shared" si="14"/>
        <v>0.92963752665245203</v>
      </c>
      <c r="AM44" s="398">
        <v>460158</v>
      </c>
    </row>
    <row r="45" spans="2:39" x14ac:dyDescent="0.25">
      <c r="B45" s="348">
        <v>33</v>
      </c>
      <c r="C45" s="310">
        <v>4</v>
      </c>
      <c r="D45" s="404" t="s">
        <v>279</v>
      </c>
      <c r="E45" s="413">
        <v>11157</v>
      </c>
      <c r="F45" s="329">
        <v>14198</v>
      </c>
      <c r="G45" s="330">
        <v>32</v>
      </c>
      <c r="H45" s="360">
        <f t="shared" si="15"/>
        <v>8.1739476862742397E-3</v>
      </c>
      <c r="I45" s="360">
        <f t="shared" si="16"/>
        <v>1.5474102838807978E-2</v>
      </c>
      <c r="J45" s="361">
        <v>2857616</v>
      </c>
      <c r="K45" s="410">
        <v>33</v>
      </c>
      <c r="L45" s="315">
        <v>10563</v>
      </c>
      <c r="M45" s="331">
        <v>30</v>
      </c>
      <c r="N45" s="360">
        <f t="shared" si="17"/>
        <v>9.4704848658729024E-3</v>
      </c>
      <c r="O45" s="360">
        <f t="shared" si="18"/>
        <v>1.6121499606234317E-2</v>
      </c>
      <c r="P45" s="362">
        <v>0.74397802507395405</v>
      </c>
      <c r="Q45" s="320">
        <v>2510146</v>
      </c>
      <c r="R45" s="427">
        <v>32</v>
      </c>
      <c r="S45" s="401">
        <v>237635.70955221055</v>
      </c>
      <c r="T45" s="424">
        <v>44</v>
      </c>
      <c r="U45" s="444">
        <v>594</v>
      </c>
      <c r="V45" s="341">
        <v>3635</v>
      </c>
      <c r="W45" s="426">
        <v>34</v>
      </c>
      <c r="X45" s="360">
        <f t="shared" si="19"/>
        <v>5.847605136240352E-3</v>
      </c>
      <c r="Y45" s="360">
        <f t="shared" si="20"/>
        <v>1.38570682484437E-2</v>
      </c>
      <c r="Z45" s="455">
        <v>0.25602197492604595</v>
      </c>
      <c r="AA45" s="425">
        <v>38</v>
      </c>
      <c r="AB45" s="358">
        <v>347470</v>
      </c>
      <c r="AC45" s="424">
        <v>36</v>
      </c>
      <c r="AD45" s="356">
        <v>308</v>
      </c>
      <c r="AE45" s="357">
        <v>616</v>
      </c>
      <c r="AF45" s="358">
        <v>70596</v>
      </c>
      <c r="AG45" s="357">
        <v>160</v>
      </c>
      <c r="AH45" s="357">
        <v>567</v>
      </c>
      <c r="AI45" s="358">
        <v>65517</v>
      </c>
      <c r="AJ45" s="357">
        <v>126</v>
      </c>
      <c r="AK45" s="357">
        <v>2452</v>
      </c>
      <c r="AL45" s="446">
        <f t="shared" si="14"/>
        <v>0.67455295735900966</v>
      </c>
      <c r="AM45" s="398">
        <v>211357</v>
      </c>
    </row>
    <row r="46" spans="2:39" x14ac:dyDescent="0.25">
      <c r="B46" s="348">
        <v>34</v>
      </c>
      <c r="C46" s="310">
        <v>8</v>
      </c>
      <c r="D46" s="404" t="s">
        <v>280</v>
      </c>
      <c r="E46" s="413">
        <v>7439</v>
      </c>
      <c r="F46" s="329">
        <v>8500</v>
      </c>
      <c r="G46" s="330">
        <v>36</v>
      </c>
      <c r="H46" s="360">
        <f t="shared" si="15"/>
        <v>4.89354524111361E-3</v>
      </c>
      <c r="I46" s="360">
        <f t="shared" si="16"/>
        <v>9.2639719770297082E-3</v>
      </c>
      <c r="J46" s="361">
        <v>1175682</v>
      </c>
      <c r="K46" s="410">
        <v>44</v>
      </c>
      <c r="L46" s="315">
        <v>7261</v>
      </c>
      <c r="M46" s="331">
        <v>34</v>
      </c>
      <c r="N46" s="360">
        <f t="shared" si="17"/>
        <v>6.5100057380576672E-3</v>
      </c>
      <c r="O46" s="430">
        <f t="shared" si="18"/>
        <v>1.1081909366739315E-2</v>
      </c>
      <c r="P46" s="362">
        <v>0.85423529411764709</v>
      </c>
      <c r="Q46" s="320">
        <v>1047784</v>
      </c>
      <c r="R46" s="427">
        <v>41</v>
      </c>
      <c r="S46" s="401">
        <v>144302.98856906762</v>
      </c>
      <c r="T46" s="424">
        <v>51</v>
      </c>
      <c r="U46" s="444">
        <v>178</v>
      </c>
      <c r="V46" s="341">
        <v>1239</v>
      </c>
      <c r="W46" s="426">
        <v>44</v>
      </c>
      <c r="X46" s="360">
        <f t="shared" si="19"/>
        <v>1.9931726998079218E-3</v>
      </c>
      <c r="Y46" s="360">
        <f t="shared" si="20"/>
        <v>4.7232207867460097E-3</v>
      </c>
      <c r="Z46" s="445">
        <v>0.14576470588235294</v>
      </c>
      <c r="AA46" s="425">
        <v>48</v>
      </c>
      <c r="AB46" s="358">
        <v>127898</v>
      </c>
      <c r="AC46" s="424">
        <v>45</v>
      </c>
      <c r="AD46" s="356">
        <v>152</v>
      </c>
      <c r="AE46" s="357">
        <v>304</v>
      </c>
      <c r="AF46" s="358">
        <v>33291</v>
      </c>
      <c r="AG46" s="357">
        <v>1</v>
      </c>
      <c r="AH46" s="357">
        <v>3</v>
      </c>
      <c r="AI46" s="358">
        <v>72</v>
      </c>
      <c r="AJ46" s="357">
        <v>25</v>
      </c>
      <c r="AK46" s="357">
        <v>932</v>
      </c>
      <c r="AL46" s="446">
        <f t="shared" si="14"/>
        <v>0.7522195318805488</v>
      </c>
      <c r="AM46" s="398">
        <v>94535</v>
      </c>
    </row>
    <row r="47" spans="2:39" x14ac:dyDescent="0.25">
      <c r="B47" s="348">
        <v>35</v>
      </c>
      <c r="C47" s="310">
        <v>9</v>
      </c>
      <c r="D47" s="404" t="s">
        <v>281</v>
      </c>
      <c r="E47" s="413">
        <v>440</v>
      </c>
      <c r="F47" s="329">
        <v>4740</v>
      </c>
      <c r="G47" s="330">
        <v>43</v>
      </c>
      <c r="H47" s="360">
        <f t="shared" si="15"/>
        <v>2.7288711109268835E-3</v>
      </c>
      <c r="I47" s="360">
        <f t="shared" si="16"/>
        <v>5.1660267260142138E-3</v>
      </c>
      <c r="J47" s="361">
        <v>625841</v>
      </c>
      <c r="K47" s="410">
        <v>48</v>
      </c>
      <c r="L47" s="315">
        <v>376</v>
      </c>
      <c r="M47" s="331">
        <v>51</v>
      </c>
      <c r="N47" s="430">
        <f t="shared" si="17"/>
        <v>3.3711088796442405E-4</v>
      </c>
      <c r="O47" s="360">
        <f t="shared" si="18"/>
        <v>5.7386006361299859E-4</v>
      </c>
      <c r="P47" s="362">
        <v>7.932489451476793E-2</v>
      </c>
      <c r="Q47" s="320">
        <v>89466</v>
      </c>
      <c r="R47" s="427">
        <v>51</v>
      </c>
      <c r="S47" s="401">
        <v>237941.48936170214</v>
      </c>
      <c r="T47" s="424">
        <v>43</v>
      </c>
      <c r="U47" s="444">
        <v>64</v>
      </c>
      <c r="V47" s="341">
        <v>4364</v>
      </c>
      <c r="W47" s="426">
        <v>31</v>
      </c>
      <c r="X47" s="430">
        <f t="shared" si="19"/>
        <v>7.0203435528343591E-3</v>
      </c>
      <c r="Y47" s="360">
        <f t="shared" si="20"/>
        <v>1.6636106144761572E-2</v>
      </c>
      <c r="Z47" s="445">
        <v>0.92067510548523201</v>
      </c>
      <c r="AA47" s="425">
        <v>1</v>
      </c>
      <c r="AB47" s="358">
        <v>536375</v>
      </c>
      <c r="AC47" s="424">
        <v>30</v>
      </c>
      <c r="AD47" s="356">
        <v>12</v>
      </c>
      <c r="AE47" s="357">
        <v>24</v>
      </c>
      <c r="AF47" s="358">
        <v>3063</v>
      </c>
      <c r="AG47" s="357">
        <v>2</v>
      </c>
      <c r="AH47" s="357">
        <v>7</v>
      </c>
      <c r="AI47" s="358">
        <v>928</v>
      </c>
      <c r="AJ47" s="357">
        <v>50</v>
      </c>
      <c r="AK47" s="357">
        <v>4333</v>
      </c>
      <c r="AL47" s="446">
        <f t="shared" si="14"/>
        <v>0.99289642529789179</v>
      </c>
      <c r="AM47" s="398">
        <v>532384</v>
      </c>
    </row>
    <row r="48" spans="2:39" x14ac:dyDescent="0.25">
      <c r="B48" s="348">
        <v>36</v>
      </c>
      <c r="C48" s="310">
        <v>10</v>
      </c>
      <c r="D48" s="404" t="s">
        <v>282</v>
      </c>
      <c r="E48" s="413">
        <v>152388</v>
      </c>
      <c r="F48" s="329">
        <v>213494</v>
      </c>
      <c r="G48" s="330">
        <v>2</v>
      </c>
      <c r="H48" s="360">
        <f t="shared" si="15"/>
        <v>0.12291088796544812</v>
      </c>
      <c r="I48" s="360">
        <f t="shared" si="16"/>
        <v>0.23268263920752713</v>
      </c>
      <c r="J48" s="361">
        <v>49325935</v>
      </c>
      <c r="K48" s="410">
        <v>2</v>
      </c>
      <c r="L48" s="315">
        <v>148735</v>
      </c>
      <c r="M48" s="331">
        <v>2</v>
      </c>
      <c r="N48" s="360">
        <f t="shared" si="17"/>
        <v>0.13335156362071438</v>
      </c>
      <c r="O48" s="360">
        <f t="shared" si="18"/>
        <v>0.22700286319542376</v>
      </c>
      <c r="P48" s="362">
        <v>0.6966706324299512</v>
      </c>
      <c r="Q48" s="320">
        <v>39939407</v>
      </c>
      <c r="R48" s="427">
        <v>2</v>
      </c>
      <c r="S48" s="401">
        <v>268527.29350858909</v>
      </c>
      <c r="T48" s="424">
        <v>28</v>
      </c>
      <c r="U48" s="444">
        <v>3653</v>
      </c>
      <c r="V48" s="341">
        <v>64759</v>
      </c>
      <c r="W48" s="426">
        <v>2</v>
      </c>
      <c r="X48" s="360">
        <f t="shared" si="19"/>
        <v>0.10417745832676449</v>
      </c>
      <c r="Y48" s="360">
        <f t="shared" si="20"/>
        <v>0.2468692937279135</v>
      </c>
      <c r="Z48" s="445">
        <v>0.3033293675700488</v>
      </c>
      <c r="AA48" s="425">
        <v>30</v>
      </c>
      <c r="AB48" s="358">
        <v>9386528</v>
      </c>
      <c r="AC48" s="424">
        <v>3</v>
      </c>
      <c r="AD48" s="356">
        <v>1669</v>
      </c>
      <c r="AE48" s="357">
        <v>3338</v>
      </c>
      <c r="AF48" s="358">
        <v>458269</v>
      </c>
      <c r="AG48" s="357">
        <v>338</v>
      </c>
      <c r="AH48" s="357">
        <v>1272</v>
      </c>
      <c r="AI48" s="358">
        <v>221190</v>
      </c>
      <c r="AJ48" s="357">
        <v>1646</v>
      </c>
      <c r="AK48" s="357">
        <v>60149</v>
      </c>
      <c r="AL48" s="446">
        <f t="shared" si="14"/>
        <v>0.9288129835235257</v>
      </c>
      <c r="AM48" s="398">
        <v>8707069</v>
      </c>
    </row>
    <row r="49" spans="2:39" x14ac:dyDescent="0.25">
      <c r="B49" s="348">
        <v>37</v>
      </c>
      <c r="C49" s="310">
        <v>11</v>
      </c>
      <c r="D49" s="404" t="s">
        <v>283</v>
      </c>
      <c r="E49" s="413">
        <v>54330</v>
      </c>
      <c r="F49" s="329">
        <v>67223</v>
      </c>
      <c r="G49" s="330">
        <v>5</v>
      </c>
      <c r="H49" s="360">
        <f t="shared" si="15"/>
        <v>3.8701034322750613E-2</v>
      </c>
      <c r="I49" s="360">
        <f t="shared" si="16"/>
        <v>7.3264939789631542E-2</v>
      </c>
      <c r="J49" s="361">
        <v>14437233</v>
      </c>
      <c r="K49" s="410">
        <v>6</v>
      </c>
      <c r="L49" s="315">
        <v>53419</v>
      </c>
      <c r="M49" s="331">
        <v>5</v>
      </c>
      <c r="N49" s="360">
        <f t="shared" si="17"/>
        <v>4.7893953521732896E-2</v>
      </c>
      <c r="O49" s="360">
        <f t="shared" si="18"/>
        <v>8.152933706952864E-2</v>
      </c>
      <c r="P49" s="362">
        <v>0.79465361557800163</v>
      </c>
      <c r="Q49" s="320">
        <v>12603896</v>
      </c>
      <c r="R49" s="427">
        <v>6</v>
      </c>
      <c r="S49" s="401">
        <v>235944.06484584135</v>
      </c>
      <c r="T49" s="424">
        <v>46</v>
      </c>
      <c r="U49" s="444">
        <v>911</v>
      </c>
      <c r="V49" s="341">
        <v>13804</v>
      </c>
      <c r="W49" s="426">
        <v>15</v>
      </c>
      <c r="X49" s="360">
        <f t="shared" si="19"/>
        <v>2.2206421265656622E-2</v>
      </c>
      <c r="Y49" s="360">
        <f t="shared" si="20"/>
        <v>5.2622550234254981E-2</v>
      </c>
      <c r="Z49" s="445">
        <v>0.20534638442199843</v>
      </c>
      <c r="AA49" s="425">
        <v>42</v>
      </c>
      <c r="AB49" s="358">
        <v>1833337</v>
      </c>
      <c r="AC49" s="424">
        <v>15</v>
      </c>
      <c r="AD49" s="356">
        <v>182</v>
      </c>
      <c r="AE49" s="357">
        <v>364</v>
      </c>
      <c r="AF49" s="358">
        <v>47654</v>
      </c>
      <c r="AG49" s="357">
        <v>170</v>
      </c>
      <c r="AH49" s="357">
        <v>624</v>
      </c>
      <c r="AI49" s="358">
        <v>86479</v>
      </c>
      <c r="AJ49" s="357">
        <v>559</v>
      </c>
      <c r="AK49" s="357">
        <v>12816</v>
      </c>
      <c r="AL49" s="446">
        <f t="shared" si="14"/>
        <v>0.92842654303100547</v>
      </c>
      <c r="AM49" s="398">
        <v>1699204</v>
      </c>
    </row>
    <row r="50" spans="2:39" x14ac:dyDescent="0.25">
      <c r="B50" s="348">
        <v>38</v>
      </c>
      <c r="C50" s="310">
        <v>18</v>
      </c>
      <c r="D50" s="404" t="s">
        <v>284</v>
      </c>
      <c r="E50" s="413">
        <v>10555</v>
      </c>
      <c r="F50" s="329">
        <v>14841</v>
      </c>
      <c r="G50" s="330">
        <v>30</v>
      </c>
      <c r="H50" s="360">
        <f t="shared" si="15"/>
        <v>8.5441299909843633E-3</v>
      </c>
      <c r="I50" s="360">
        <f t="shared" si="16"/>
        <v>1.6174895071893871E-2</v>
      </c>
      <c r="J50" s="361">
        <v>2912471</v>
      </c>
      <c r="K50" s="410">
        <v>32</v>
      </c>
      <c r="L50" s="315">
        <v>10087</v>
      </c>
      <c r="M50" s="331">
        <v>31</v>
      </c>
      <c r="N50" s="360">
        <f t="shared" si="17"/>
        <v>9.0437168268541097E-3</v>
      </c>
      <c r="O50" s="360">
        <f t="shared" si="18"/>
        <v>1.5395017185277436E-2</v>
      </c>
      <c r="P50" s="362">
        <v>0.67967118118725156</v>
      </c>
      <c r="Q50" s="320">
        <v>2429560</v>
      </c>
      <c r="R50" s="427">
        <v>33</v>
      </c>
      <c r="S50" s="401">
        <v>240860.51353226928</v>
      </c>
      <c r="T50" s="424">
        <v>42</v>
      </c>
      <c r="U50" s="444">
        <v>468</v>
      </c>
      <c r="V50" s="341">
        <v>4754</v>
      </c>
      <c r="W50" s="426">
        <v>28</v>
      </c>
      <c r="X50" s="360">
        <f t="shared" si="19"/>
        <v>7.6477344752920581E-3</v>
      </c>
      <c r="Y50" s="360">
        <f t="shared" si="20"/>
        <v>1.8122834237441914E-2</v>
      </c>
      <c r="Z50" s="445">
        <v>0.32032881881274849</v>
      </c>
      <c r="AA50" s="425">
        <v>27</v>
      </c>
      <c r="AB50" s="358">
        <v>482911</v>
      </c>
      <c r="AC50" s="424">
        <v>32</v>
      </c>
      <c r="AD50" s="356">
        <v>135</v>
      </c>
      <c r="AE50" s="357">
        <v>270</v>
      </c>
      <c r="AF50" s="358">
        <v>36327</v>
      </c>
      <c r="AG50" s="357">
        <v>52</v>
      </c>
      <c r="AH50" s="357">
        <v>189</v>
      </c>
      <c r="AI50" s="358">
        <v>20069</v>
      </c>
      <c r="AJ50" s="357">
        <v>281</v>
      </c>
      <c r="AK50" s="357">
        <v>4295</v>
      </c>
      <c r="AL50" s="446">
        <f t="shared" si="14"/>
        <v>0.90344972654606648</v>
      </c>
      <c r="AM50" s="398">
        <v>426515</v>
      </c>
    </row>
    <row r="51" spans="2:39" x14ac:dyDescent="0.25">
      <c r="B51" s="348">
        <v>39</v>
      </c>
      <c r="C51" s="310">
        <v>19</v>
      </c>
      <c r="D51" s="404" t="s">
        <v>285</v>
      </c>
      <c r="E51" s="413">
        <v>17251</v>
      </c>
      <c r="F51" s="329">
        <v>19147</v>
      </c>
      <c r="G51" s="330">
        <v>28</v>
      </c>
      <c r="H51" s="430">
        <f t="shared" si="15"/>
        <v>1.1023142439012033E-2</v>
      </c>
      <c r="I51" s="360">
        <f t="shared" si="16"/>
        <v>2.0867914287551512E-2</v>
      </c>
      <c r="J51" s="361">
        <v>4054061</v>
      </c>
      <c r="K51" s="410">
        <v>28</v>
      </c>
      <c r="L51" s="315">
        <v>16937</v>
      </c>
      <c r="M51" s="331">
        <v>17</v>
      </c>
      <c r="N51" s="360">
        <f t="shared" si="17"/>
        <v>1.5185231674078325E-2</v>
      </c>
      <c r="O51" s="360">
        <f t="shared" si="18"/>
        <v>2.5849648663333395E-2</v>
      </c>
      <c r="P51" s="362">
        <v>0.88457721836319003</v>
      </c>
      <c r="Q51" s="320">
        <v>3783984</v>
      </c>
      <c r="R51" s="427">
        <v>24</v>
      </c>
      <c r="S51" s="401">
        <v>223415.24473047175</v>
      </c>
      <c r="T51" s="424">
        <v>48</v>
      </c>
      <c r="U51" s="444">
        <v>314</v>
      </c>
      <c r="V51" s="341">
        <v>2210</v>
      </c>
      <c r="W51" s="426">
        <v>38</v>
      </c>
      <c r="X51" s="360">
        <f t="shared" si="19"/>
        <v>3.5552152272602965E-3</v>
      </c>
      <c r="Y51" s="360">
        <f t="shared" si="20"/>
        <v>8.4247925251886048E-3</v>
      </c>
      <c r="Z51" s="445">
        <v>0.11542278163680994</v>
      </c>
      <c r="AA51" s="425">
        <v>49</v>
      </c>
      <c r="AB51" s="358">
        <v>270077</v>
      </c>
      <c r="AC51" s="424">
        <v>38</v>
      </c>
      <c r="AD51" s="356">
        <v>240</v>
      </c>
      <c r="AE51" s="357">
        <v>480</v>
      </c>
      <c r="AF51" s="358">
        <v>43788</v>
      </c>
      <c r="AG51" s="357">
        <v>24</v>
      </c>
      <c r="AH51" s="357">
        <v>78</v>
      </c>
      <c r="AI51" s="358">
        <v>12335</v>
      </c>
      <c r="AJ51" s="357">
        <v>50</v>
      </c>
      <c r="AK51" s="357">
        <v>1652</v>
      </c>
      <c r="AL51" s="446">
        <f t="shared" si="14"/>
        <v>0.74751131221719458</v>
      </c>
      <c r="AM51" s="398">
        <v>213954</v>
      </c>
    </row>
    <row r="52" spans="2:39" s="363" customFormat="1" x14ac:dyDescent="0.25">
      <c r="B52" s="363">
        <v>40</v>
      </c>
      <c r="C52" s="364">
        <v>21</v>
      </c>
      <c r="D52" s="405" t="s">
        <v>286</v>
      </c>
      <c r="E52" s="411">
        <v>12749</v>
      </c>
      <c r="F52" s="350">
        <v>18496</v>
      </c>
      <c r="G52" s="351">
        <v>29</v>
      </c>
      <c r="H52" s="441">
        <f t="shared" si="15"/>
        <v>1.0648354444663215E-2</v>
      </c>
      <c r="I52" s="352">
        <f t="shared" si="16"/>
        <v>2.0158403022016647E-2</v>
      </c>
      <c r="J52" s="447">
        <v>4011527</v>
      </c>
      <c r="K52" s="412">
        <v>29</v>
      </c>
      <c r="L52" s="448">
        <v>12520</v>
      </c>
      <c r="M52" s="353">
        <v>27</v>
      </c>
      <c r="N52" s="352">
        <f t="shared" si="17"/>
        <v>1.1225075312006885E-2</v>
      </c>
      <c r="O52" s="352">
        <f t="shared" si="18"/>
        <v>1.91083191394541E-2</v>
      </c>
      <c r="P52" s="354">
        <v>0.67690311418685123</v>
      </c>
      <c r="Q52" s="449">
        <v>3201070</v>
      </c>
      <c r="R52" s="450">
        <v>28</v>
      </c>
      <c r="S52" s="451">
        <v>255676.51757188496</v>
      </c>
      <c r="T52" s="423">
        <v>35</v>
      </c>
      <c r="U52" s="420">
        <v>229</v>
      </c>
      <c r="V52" s="349">
        <v>5976</v>
      </c>
      <c r="W52" s="452">
        <v>25</v>
      </c>
      <c r="X52" s="352">
        <f t="shared" si="19"/>
        <v>9.6135593656595172E-3</v>
      </c>
      <c r="Y52" s="352">
        <f t="shared" si="20"/>
        <v>2.2781248927840319E-2</v>
      </c>
      <c r="Z52" s="403">
        <v>0.32309688581314877</v>
      </c>
      <c r="AA52" s="453">
        <v>26</v>
      </c>
      <c r="AB52" s="355">
        <v>810457</v>
      </c>
      <c r="AC52" s="423">
        <v>26</v>
      </c>
      <c r="AD52" s="420">
        <v>25</v>
      </c>
      <c r="AE52" s="349">
        <v>50</v>
      </c>
      <c r="AF52" s="355">
        <v>7295</v>
      </c>
      <c r="AG52" s="349">
        <v>19</v>
      </c>
      <c r="AH52" s="349">
        <v>70</v>
      </c>
      <c r="AI52" s="355">
        <v>12150</v>
      </c>
      <c r="AJ52" s="349">
        <v>185</v>
      </c>
      <c r="AK52" s="349">
        <v>5856</v>
      </c>
      <c r="AL52" s="402">
        <f t="shared" si="14"/>
        <v>0.97991967871485941</v>
      </c>
      <c r="AM52" s="454">
        <v>791012</v>
      </c>
    </row>
    <row r="53" spans="2:39" x14ac:dyDescent="0.25">
      <c r="B53" s="348">
        <v>41</v>
      </c>
      <c r="C53" s="310">
        <v>25</v>
      </c>
      <c r="D53" s="404" t="s">
        <v>287</v>
      </c>
      <c r="E53" s="413">
        <v>7490</v>
      </c>
      <c r="F53" s="329">
        <v>7988</v>
      </c>
      <c r="G53" s="330">
        <v>37</v>
      </c>
      <c r="H53" s="360">
        <f t="shared" si="15"/>
        <v>4.5987811042371195E-3</v>
      </c>
      <c r="I53" s="360">
        <f t="shared" si="16"/>
        <v>8.7059539002956841E-3</v>
      </c>
      <c r="J53" s="361">
        <v>1541523</v>
      </c>
      <c r="K53" s="410">
        <v>39</v>
      </c>
      <c r="L53" s="315">
        <v>7384</v>
      </c>
      <c r="M53" s="331">
        <v>33</v>
      </c>
      <c r="N53" s="360">
        <f t="shared" si="17"/>
        <v>6.6202840338545404E-3</v>
      </c>
      <c r="O53" s="430">
        <f t="shared" si="18"/>
        <v>1.1269634866272291E-2</v>
      </c>
      <c r="P53" s="362">
        <v>0.92438657986980466</v>
      </c>
      <c r="Q53" s="320">
        <v>1501706</v>
      </c>
      <c r="R53" s="427">
        <v>36</v>
      </c>
      <c r="S53" s="401">
        <v>203372.96858071507</v>
      </c>
      <c r="T53" s="424">
        <v>50</v>
      </c>
      <c r="U53" s="444">
        <v>106</v>
      </c>
      <c r="V53" s="341">
        <v>604</v>
      </c>
      <c r="W53" s="426">
        <v>47</v>
      </c>
      <c r="X53" s="430">
        <f t="shared" si="19"/>
        <v>9.7165158247294978E-4</v>
      </c>
      <c r="Y53" s="430">
        <f t="shared" si="20"/>
        <v>2.3025224819972477E-3</v>
      </c>
      <c r="Z53" s="445">
        <v>7.56134201301953E-2</v>
      </c>
      <c r="AA53" s="425">
        <v>51</v>
      </c>
      <c r="AB53" s="358">
        <v>39817</v>
      </c>
      <c r="AC53" s="424">
        <v>51</v>
      </c>
      <c r="AD53" s="356">
        <v>22</v>
      </c>
      <c r="AE53" s="357">
        <v>44</v>
      </c>
      <c r="AF53" s="358">
        <v>5384</v>
      </c>
      <c r="AG53" s="357">
        <v>28</v>
      </c>
      <c r="AH53" s="357">
        <v>100</v>
      </c>
      <c r="AI53" s="358">
        <v>9377</v>
      </c>
      <c r="AJ53" s="357">
        <v>56</v>
      </c>
      <c r="AK53" s="357">
        <v>460</v>
      </c>
      <c r="AL53" s="446">
        <f t="shared" si="14"/>
        <v>0.76158940397350994</v>
      </c>
      <c r="AM53" s="398">
        <v>25056</v>
      </c>
    </row>
    <row r="54" spans="2:39" x14ac:dyDescent="0.25">
      <c r="B54" s="348">
        <v>42</v>
      </c>
      <c r="C54" s="310">
        <v>34</v>
      </c>
      <c r="D54" s="404" t="s">
        <v>288</v>
      </c>
      <c r="E54" s="413">
        <v>69714</v>
      </c>
      <c r="F54" s="329">
        <v>94874</v>
      </c>
      <c r="G54" s="330">
        <v>4</v>
      </c>
      <c r="H54" s="360">
        <f t="shared" si="15"/>
        <v>5.4620024847695597E-2</v>
      </c>
      <c r="I54" s="360">
        <f t="shared" si="16"/>
        <v>0.10340118557043725</v>
      </c>
      <c r="J54" s="361">
        <v>20485854</v>
      </c>
      <c r="K54" s="410">
        <v>4</v>
      </c>
      <c r="L54" s="315">
        <v>68636</v>
      </c>
      <c r="M54" s="331">
        <v>3</v>
      </c>
      <c r="N54" s="360">
        <f t="shared" si="17"/>
        <v>6.1537082197676084E-2</v>
      </c>
      <c r="O54" s="360">
        <f t="shared" si="18"/>
        <v>0.10475388118654726</v>
      </c>
      <c r="P54" s="362">
        <v>0.72344372536205914</v>
      </c>
      <c r="Q54" s="320">
        <v>17262614</v>
      </c>
      <c r="R54" s="427">
        <v>4</v>
      </c>
      <c r="S54" s="401">
        <v>251509.61594498515</v>
      </c>
      <c r="T54" s="424">
        <v>36</v>
      </c>
      <c r="U54" s="444">
        <v>1078</v>
      </c>
      <c r="V54" s="341">
        <v>26238</v>
      </c>
      <c r="W54" s="426">
        <v>8</v>
      </c>
      <c r="X54" s="360">
        <f t="shared" si="19"/>
        <v>4.2208930829346451E-2</v>
      </c>
      <c r="Y54" s="360">
        <f t="shared" si="20"/>
        <v>0.10002249152755593</v>
      </c>
      <c r="Z54" s="445">
        <v>0.27655627463794086</v>
      </c>
      <c r="AA54" s="425">
        <v>35</v>
      </c>
      <c r="AB54" s="358">
        <v>3223240</v>
      </c>
      <c r="AC54" s="424">
        <v>8</v>
      </c>
      <c r="AD54" s="356">
        <v>271</v>
      </c>
      <c r="AE54" s="357">
        <v>542</v>
      </c>
      <c r="AF54" s="358">
        <v>86487</v>
      </c>
      <c r="AG54" s="357">
        <v>64</v>
      </c>
      <c r="AH54" s="357">
        <v>238</v>
      </c>
      <c r="AI54" s="358">
        <v>39056</v>
      </c>
      <c r="AJ54" s="357">
        <v>743</v>
      </c>
      <c r="AK54" s="357">
        <v>25458</v>
      </c>
      <c r="AL54" s="446">
        <f t="shared" si="14"/>
        <v>0.97027212439972554</v>
      </c>
      <c r="AM54" s="398">
        <v>3097697</v>
      </c>
    </row>
    <row r="55" spans="2:39" x14ac:dyDescent="0.25">
      <c r="B55" s="348">
        <v>43</v>
      </c>
      <c r="C55" s="310">
        <v>37</v>
      </c>
      <c r="D55" s="404" t="s">
        <v>289</v>
      </c>
      <c r="E55" s="413">
        <v>13658</v>
      </c>
      <c r="F55" s="329">
        <v>14733</v>
      </c>
      <c r="G55" s="330">
        <v>31</v>
      </c>
      <c r="H55" s="360">
        <f t="shared" si="15"/>
        <v>8.4819531808619786E-3</v>
      </c>
      <c r="I55" s="360">
        <f t="shared" si="16"/>
        <v>1.6057188133832789E-2</v>
      </c>
      <c r="J55" s="361">
        <v>3454208</v>
      </c>
      <c r="K55" s="410">
        <v>30</v>
      </c>
      <c r="L55" s="315">
        <v>13315</v>
      </c>
      <c r="M55" s="331">
        <v>24</v>
      </c>
      <c r="N55" s="360">
        <f t="shared" si="17"/>
        <v>1.1937849662889112E-2</v>
      </c>
      <c r="O55" s="360">
        <f t="shared" si="18"/>
        <v>2.0321666880337968E-2</v>
      </c>
      <c r="P55" s="362">
        <v>0.90375347858548838</v>
      </c>
      <c r="Q55" s="320">
        <v>3313629</v>
      </c>
      <c r="R55" s="427">
        <v>26</v>
      </c>
      <c r="S55" s="401">
        <v>248864.36349981223</v>
      </c>
      <c r="T55" s="424">
        <v>38</v>
      </c>
      <c r="U55" s="444">
        <v>343</v>
      </c>
      <c r="V55" s="341">
        <v>1418</v>
      </c>
      <c r="W55" s="426">
        <v>41</v>
      </c>
      <c r="X55" s="360">
        <f t="shared" si="19"/>
        <v>2.2811290462692764E-3</v>
      </c>
      <c r="Y55" s="360">
        <f t="shared" si="20"/>
        <v>5.4055908600531407E-3</v>
      </c>
      <c r="Z55" s="445">
        <v>9.6246521414511635E-2</v>
      </c>
      <c r="AA55" s="425">
        <v>50</v>
      </c>
      <c r="AB55" s="358">
        <v>140579</v>
      </c>
      <c r="AC55" s="424">
        <v>44</v>
      </c>
      <c r="AD55" s="356">
        <v>243</v>
      </c>
      <c r="AE55" s="357">
        <v>486</v>
      </c>
      <c r="AF55" s="358">
        <v>45892</v>
      </c>
      <c r="AG55" s="357">
        <v>23</v>
      </c>
      <c r="AH55" s="357">
        <v>81</v>
      </c>
      <c r="AI55" s="358">
        <v>10553</v>
      </c>
      <c r="AJ55" s="357">
        <v>77</v>
      </c>
      <c r="AK55" s="357">
        <v>851</v>
      </c>
      <c r="AL55" s="446">
        <f t="shared" si="14"/>
        <v>0.60014104372355426</v>
      </c>
      <c r="AM55" s="398">
        <v>84134</v>
      </c>
    </row>
    <row r="56" spans="2:39" x14ac:dyDescent="0.25">
      <c r="B56" s="348">
        <v>44</v>
      </c>
      <c r="C56" s="310">
        <v>41</v>
      </c>
      <c r="D56" s="404" t="s">
        <v>290</v>
      </c>
      <c r="E56" s="413">
        <v>43756</v>
      </c>
      <c r="F56" s="329">
        <v>50680</v>
      </c>
      <c r="G56" s="330">
        <v>10</v>
      </c>
      <c r="H56" s="360">
        <f t="shared" si="15"/>
        <v>2.9177043861133851E-2</v>
      </c>
      <c r="I56" s="360">
        <f t="shared" si="16"/>
        <v>5.5235070564219488E-2</v>
      </c>
      <c r="J56" s="361">
        <v>11652262</v>
      </c>
      <c r="K56" s="410">
        <v>9</v>
      </c>
      <c r="L56" s="315">
        <v>43264</v>
      </c>
      <c r="M56" s="331">
        <v>7</v>
      </c>
      <c r="N56" s="360">
        <f t="shared" si="17"/>
        <v>3.8789269832161813E-2</v>
      </c>
      <c r="O56" s="360">
        <f t="shared" si="18"/>
        <v>6.6030536681257371E-2</v>
      </c>
      <c r="P56" s="362">
        <v>0.85367008681925804</v>
      </c>
      <c r="Q56" s="320">
        <v>10770285</v>
      </c>
      <c r="R56" s="427">
        <v>7</v>
      </c>
      <c r="S56" s="401">
        <v>248943.34781804733</v>
      </c>
      <c r="T56" s="424">
        <v>37</v>
      </c>
      <c r="U56" s="444">
        <v>492</v>
      </c>
      <c r="V56" s="341">
        <v>7416</v>
      </c>
      <c r="W56" s="426">
        <v>23</v>
      </c>
      <c r="X56" s="360">
        <f t="shared" si="19"/>
        <v>1.1930079694734098E-2</v>
      </c>
      <c r="Y56" s="360">
        <f t="shared" si="20"/>
        <v>2.827070650081389E-2</v>
      </c>
      <c r="Z56" s="445">
        <v>0.1463299131807419</v>
      </c>
      <c r="AA56" s="425">
        <v>47</v>
      </c>
      <c r="AB56" s="358">
        <v>881977</v>
      </c>
      <c r="AC56" s="424">
        <v>23</v>
      </c>
      <c r="AD56" s="356">
        <v>208</v>
      </c>
      <c r="AE56" s="357">
        <v>416</v>
      </c>
      <c r="AF56" s="358">
        <v>47718</v>
      </c>
      <c r="AG56" s="357">
        <v>12</v>
      </c>
      <c r="AH56" s="357">
        <v>42</v>
      </c>
      <c r="AI56" s="358">
        <v>8136</v>
      </c>
      <c r="AJ56" s="357">
        <v>272</v>
      </c>
      <c r="AK56" s="357">
        <v>6958</v>
      </c>
      <c r="AL56" s="446">
        <f t="shared" si="14"/>
        <v>0.93824163969795038</v>
      </c>
      <c r="AM56" s="398">
        <v>826123</v>
      </c>
    </row>
    <row r="57" spans="2:39" x14ac:dyDescent="0.25">
      <c r="B57" s="348">
        <v>45</v>
      </c>
      <c r="C57" s="310">
        <v>43</v>
      </c>
      <c r="D57" s="404" t="s">
        <v>291</v>
      </c>
      <c r="E57" s="413">
        <v>37901</v>
      </c>
      <c r="F57" s="329">
        <v>57484</v>
      </c>
      <c r="G57" s="330">
        <v>7</v>
      </c>
      <c r="H57" s="360">
        <f t="shared" si="15"/>
        <v>3.3094182898844089E-2</v>
      </c>
      <c r="I57" s="360">
        <f t="shared" si="16"/>
        <v>6.2650607662067745E-2</v>
      </c>
      <c r="J57" s="361">
        <v>11477551</v>
      </c>
      <c r="K57" s="410">
        <v>10</v>
      </c>
      <c r="L57" s="315">
        <v>36986</v>
      </c>
      <c r="M57" s="331">
        <v>8</v>
      </c>
      <c r="N57" s="360">
        <f t="shared" si="17"/>
        <v>3.3160593888968581E-2</v>
      </c>
      <c r="O57" s="360">
        <f t="shared" si="18"/>
        <v>5.6448905087208415E-2</v>
      </c>
      <c r="P57" s="362">
        <v>0.64341381949759935</v>
      </c>
      <c r="Q57" s="320">
        <v>9597497</v>
      </c>
      <c r="R57" s="427">
        <v>9</v>
      </c>
      <c r="S57" s="401">
        <v>259489.99621478395</v>
      </c>
      <c r="T57" s="424">
        <v>33</v>
      </c>
      <c r="U57" s="444">
        <v>915</v>
      </c>
      <c r="V57" s="341">
        <v>20498</v>
      </c>
      <c r="W57" s="426">
        <v>10</v>
      </c>
      <c r="X57" s="360">
        <f t="shared" si="19"/>
        <v>3.2975023406507493E-2</v>
      </c>
      <c r="Y57" s="360">
        <f t="shared" si="20"/>
        <v>7.8140903701952952E-2</v>
      </c>
      <c r="Z57" s="445">
        <v>0.35658618050240065</v>
      </c>
      <c r="AA57" s="425">
        <v>21</v>
      </c>
      <c r="AB57" s="358">
        <v>1880054</v>
      </c>
      <c r="AC57" s="424">
        <v>14</v>
      </c>
      <c r="AD57" s="356">
        <v>148</v>
      </c>
      <c r="AE57" s="357">
        <v>296</v>
      </c>
      <c r="AF57" s="358">
        <v>31252</v>
      </c>
      <c r="AG57" s="357">
        <v>137</v>
      </c>
      <c r="AH57" s="357">
        <v>512</v>
      </c>
      <c r="AI57" s="358">
        <v>68143</v>
      </c>
      <c r="AJ57" s="357">
        <v>630</v>
      </c>
      <c r="AK57" s="357">
        <v>19690</v>
      </c>
      <c r="AL57" s="446">
        <f t="shared" si="14"/>
        <v>0.96058152014830711</v>
      </c>
      <c r="AM57" s="398">
        <v>1780659</v>
      </c>
    </row>
    <row r="58" spans="2:39" x14ac:dyDescent="0.25">
      <c r="B58" s="348">
        <v>46</v>
      </c>
      <c r="C58" s="310">
        <v>44</v>
      </c>
      <c r="D58" s="404" t="s">
        <v>292</v>
      </c>
      <c r="E58" s="413">
        <v>184515</v>
      </c>
      <c r="F58" s="329">
        <v>265955</v>
      </c>
      <c r="G58" s="330">
        <v>1</v>
      </c>
      <c r="H58" s="360">
        <f t="shared" si="15"/>
        <v>0.15311327348239648</v>
      </c>
      <c r="I58" s="360">
        <f t="shared" si="16"/>
        <v>0.2898587843706984</v>
      </c>
      <c r="J58" s="361">
        <v>52319224</v>
      </c>
      <c r="K58" s="410">
        <v>1</v>
      </c>
      <c r="L58" s="315">
        <v>179620</v>
      </c>
      <c r="M58" s="331">
        <v>1</v>
      </c>
      <c r="N58" s="360">
        <f t="shared" si="17"/>
        <v>0.16104217472385599</v>
      </c>
      <c r="O58" s="360">
        <f t="shared" si="18"/>
        <v>0.27414027826108189</v>
      </c>
      <c r="P58" s="362">
        <v>0.67537741347220392</v>
      </c>
      <c r="Q58" s="320">
        <v>42406772</v>
      </c>
      <c r="R58" s="427">
        <v>1</v>
      </c>
      <c r="S58" s="401">
        <v>236091.59336376796</v>
      </c>
      <c r="T58" s="424">
        <v>45</v>
      </c>
      <c r="U58" s="444">
        <v>4895</v>
      </c>
      <c r="V58" s="341">
        <v>86335</v>
      </c>
      <c r="W58" s="426">
        <v>1</v>
      </c>
      <c r="X58" s="360">
        <f t="shared" si="19"/>
        <v>0.13888665459073199</v>
      </c>
      <c r="Y58" s="360">
        <f t="shared" si="20"/>
        <v>0.32911966636296752</v>
      </c>
      <c r="Z58" s="445">
        <v>0.32462258652779608</v>
      </c>
      <c r="AA58" s="425">
        <v>25</v>
      </c>
      <c r="AB58" s="358">
        <v>9912452</v>
      </c>
      <c r="AC58" s="424">
        <v>2</v>
      </c>
      <c r="AD58" s="356">
        <v>2175</v>
      </c>
      <c r="AE58" s="357">
        <v>4350</v>
      </c>
      <c r="AF58" s="358">
        <v>472054</v>
      </c>
      <c r="AG58" s="357">
        <v>569</v>
      </c>
      <c r="AH58" s="357">
        <v>2133</v>
      </c>
      <c r="AI58" s="358">
        <v>241551</v>
      </c>
      <c r="AJ58" s="357">
        <v>2151</v>
      </c>
      <c r="AK58" s="357">
        <v>79852</v>
      </c>
      <c r="AL58" s="446">
        <f t="shared" si="14"/>
        <v>0.92490878554468059</v>
      </c>
      <c r="AM58" s="398">
        <v>9198847</v>
      </c>
    </row>
    <row r="59" spans="2:39" x14ac:dyDescent="0.25">
      <c r="B59" s="348">
        <v>47</v>
      </c>
      <c r="C59" s="310">
        <v>47</v>
      </c>
      <c r="D59" s="404" t="s">
        <v>293</v>
      </c>
      <c r="E59" s="413">
        <v>25723</v>
      </c>
      <c r="F59" s="329">
        <v>39388</v>
      </c>
      <c r="G59" s="330">
        <v>13</v>
      </c>
      <c r="H59" s="360">
        <f t="shared" si="15"/>
        <v>2.2676112936115631E-2</v>
      </c>
      <c r="I59" s="360">
        <f t="shared" si="16"/>
        <v>4.2928156262499552E-2</v>
      </c>
      <c r="J59" s="361">
        <v>7750202</v>
      </c>
      <c r="K59" s="410">
        <v>13</v>
      </c>
      <c r="L59" s="315">
        <v>25118</v>
      </c>
      <c r="M59" s="331">
        <v>10</v>
      </c>
      <c r="N59" s="360">
        <f t="shared" si="17"/>
        <v>2.2520083201836179E-2</v>
      </c>
      <c r="O59" s="360">
        <f t="shared" si="18"/>
        <v>3.8335683717636432E-2</v>
      </c>
      <c r="P59" s="362">
        <v>0.6377069158119224</v>
      </c>
      <c r="Q59" s="320">
        <v>6210452</v>
      </c>
      <c r="R59" s="427">
        <v>14</v>
      </c>
      <c r="S59" s="401">
        <v>247251.05502030416</v>
      </c>
      <c r="T59" s="424">
        <v>39</v>
      </c>
      <c r="U59" s="444">
        <v>605</v>
      </c>
      <c r="V59" s="341">
        <v>14270</v>
      </c>
      <c r="W59" s="426">
        <v>14</v>
      </c>
      <c r="X59" s="360">
        <f t="shared" si="19"/>
        <v>2.2956072983259922E-2</v>
      </c>
      <c r="Y59" s="360">
        <f t="shared" si="20"/>
        <v>5.4398999698842258E-2</v>
      </c>
      <c r="Z59" s="445">
        <v>0.3622930841880776</v>
      </c>
      <c r="AA59" s="425">
        <v>20</v>
      </c>
      <c r="AB59" s="358">
        <v>1539750</v>
      </c>
      <c r="AC59" s="424">
        <v>17</v>
      </c>
      <c r="AD59" s="356">
        <v>251</v>
      </c>
      <c r="AE59" s="357">
        <v>502</v>
      </c>
      <c r="AF59" s="358">
        <v>54626</v>
      </c>
      <c r="AG59" s="357">
        <v>45</v>
      </c>
      <c r="AH59" s="357">
        <v>156</v>
      </c>
      <c r="AI59" s="358">
        <v>22161</v>
      </c>
      <c r="AJ59" s="357">
        <v>309</v>
      </c>
      <c r="AK59" s="357">
        <v>13612</v>
      </c>
      <c r="AL59" s="446">
        <f t="shared" si="14"/>
        <v>0.95388927820602665</v>
      </c>
      <c r="AM59" s="398">
        <v>1462963</v>
      </c>
    </row>
    <row r="60" spans="2:39" x14ac:dyDescent="0.25">
      <c r="B60" s="348">
        <v>48</v>
      </c>
      <c r="C60" s="310">
        <v>49</v>
      </c>
      <c r="D60" s="404" t="s">
        <v>294</v>
      </c>
      <c r="E60" s="413">
        <v>3180</v>
      </c>
      <c r="F60" s="329">
        <v>3692</v>
      </c>
      <c r="G60" s="330">
        <v>45</v>
      </c>
      <c r="H60" s="431">
        <f t="shared" si="15"/>
        <v>2.1255257682578172E-3</v>
      </c>
      <c r="I60" s="360">
        <f t="shared" si="16"/>
        <v>4.0238334751992568E-3</v>
      </c>
      <c r="J60" s="361">
        <v>778004</v>
      </c>
      <c r="K60" s="410">
        <v>47</v>
      </c>
      <c r="L60" s="315">
        <v>3112</v>
      </c>
      <c r="M60" s="331">
        <v>43</v>
      </c>
      <c r="N60" s="360">
        <f t="shared" si="17"/>
        <v>2.7901305408119352E-3</v>
      </c>
      <c r="O60" s="360">
        <f t="shared" si="18"/>
        <v>4.7496077605416265E-3</v>
      </c>
      <c r="P60" s="362">
        <v>0.84290357529794147</v>
      </c>
      <c r="Q60" s="320">
        <v>701534</v>
      </c>
      <c r="R60" s="427">
        <v>46</v>
      </c>
      <c r="S60" s="401">
        <v>225428.66323907455</v>
      </c>
      <c r="T60" s="424">
        <v>47</v>
      </c>
      <c r="U60" s="444">
        <v>68</v>
      </c>
      <c r="V60" s="341">
        <v>580</v>
      </c>
      <c r="W60" s="426">
        <v>48</v>
      </c>
      <c r="X60" s="430">
        <f t="shared" si="19"/>
        <v>9.3304291032170672E-4</v>
      </c>
      <c r="Y60" s="430">
        <f t="shared" si="20"/>
        <v>2.211031522447688E-3</v>
      </c>
      <c r="Z60" s="445">
        <v>0.15709642470205851</v>
      </c>
      <c r="AA60" s="425">
        <v>46</v>
      </c>
      <c r="AB60" s="358">
        <v>76470</v>
      </c>
      <c r="AC60" s="424">
        <v>47</v>
      </c>
      <c r="AD60" s="356">
        <v>42</v>
      </c>
      <c r="AE60" s="357">
        <v>84</v>
      </c>
      <c r="AF60" s="358">
        <v>11341</v>
      </c>
      <c r="AG60" s="357">
        <v>5</v>
      </c>
      <c r="AH60" s="357">
        <v>18</v>
      </c>
      <c r="AI60" s="358">
        <v>1765</v>
      </c>
      <c r="AJ60" s="357">
        <v>21</v>
      </c>
      <c r="AK60" s="357">
        <v>478</v>
      </c>
      <c r="AL60" s="446">
        <f t="shared" si="14"/>
        <v>0.82413793103448274</v>
      </c>
      <c r="AM60" s="398">
        <v>63364</v>
      </c>
    </row>
    <row r="61" spans="2:39" x14ac:dyDescent="0.25">
      <c r="B61" s="363">
        <v>49</v>
      </c>
      <c r="C61" s="311"/>
      <c r="D61" s="404"/>
      <c r="E61" s="413"/>
      <c r="F61" s="329"/>
      <c r="G61" s="330"/>
      <c r="H61" s="360"/>
      <c r="I61" s="360"/>
      <c r="J61" s="361"/>
      <c r="K61" s="410"/>
      <c r="L61" s="315"/>
      <c r="M61" s="331"/>
      <c r="N61" s="360"/>
      <c r="O61" s="360"/>
      <c r="P61" s="362"/>
      <c r="Q61" s="428"/>
      <c r="R61" s="358"/>
      <c r="S61" s="331"/>
      <c r="T61" s="342"/>
      <c r="U61" s="368"/>
      <c r="V61" s="341"/>
      <c r="W61" s="357"/>
      <c r="X61" s="360"/>
      <c r="Y61" s="360"/>
      <c r="Z61" s="359"/>
      <c r="AA61" s="362"/>
      <c r="AB61" s="362"/>
      <c r="AC61" s="342"/>
      <c r="AD61" s="368"/>
      <c r="AE61" s="357"/>
      <c r="AF61" s="358"/>
      <c r="AG61" s="358"/>
      <c r="AH61" s="357"/>
      <c r="AI61" s="358"/>
      <c r="AJ61" s="358"/>
      <c r="AK61" s="357"/>
      <c r="AL61" s="396"/>
      <c r="AM61" s="399"/>
    </row>
    <row r="62" spans="2:39" x14ac:dyDescent="0.25">
      <c r="B62" s="363">
        <v>50</v>
      </c>
      <c r="C62" s="311"/>
      <c r="D62" s="404"/>
      <c r="E62" s="413"/>
      <c r="F62" s="329"/>
      <c r="G62" s="330"/>
      <c r="H62" s="360"/>
      <c r="I62" s="360"/>
      <c r="J62" s="361"/>
      <c r="K62" s="410"/>
      <c r="L62" s="315"/>
      <c r="M62" s="331"/>
      <c r="N62" s="360"/>
      <c r="O62" s="360"/>
      <c r="P62" s="362"/>
      <c r="Q62" s="428"/>
      <c r="R62" s="358"/>
      <c r="S62" s="331"/>
      <c r="T62" s="342"/>
      <c r="U62" s="368"/>
      <c r="V62" s="341"/>
      <c r="W62" s="357"/>
      <c r="X62" s="360"/>
      <c r="Y62" s="360"/>
      <c r="Z62" s="359"/>
      <c r="AA62" s="362"/>
      <c r="AB62" s="362"/>
      <c r="AC62" s="342"/>
      <c r="AD62" s="368"/>
      <c r="AE62" s="357"/>
      <c r="AF62" s="358"/>
      <c r="AG62" s="358"/>
      <c r="AH62" s="357"/>
      <c r="AI62" s="358"/>
      <c r="AJ62" s="358"/>
      <c r="AK62" s="357"/>
      <c r="AL62" s="396"/>
      <c r="AM62" s="399"/>
    </row>
    <row r="63" spans="2:39" s="440" customFormat="1" x14ac:dyDescent="0.25">
      <c r="B63" s="363">
        <v>51</v>
      </c>
      <c r="C63" s="364">
        <v>56</v>
      </c>
      <c r="D63" s="405" t="s">
        <v>295</v>
      </c>
      <c r="E63" s="432">
        <f>(L63+AD63+AG63+AJ63)</f>
        <v>264391</v>
      </c>
      <c r="F63" s="433">
        <f>(L63+AE63+AH63+AK63)</f>
        <v>427089</v>
      </c>
      <c r="G63" s="365"/>
      <c r="H63" s="352">
        <f>(F63/F$13)</f>
        <v>0.24587992276258475</v>
      </c>
      <c r="I63" s="352">
        <f>(F63/F$63)</f>
        <v>1</v>
      </c>
      <c r="J63" s="434">
        <f>(Q63+AF63+AI63+AM63)</f>
        <v>100752840</v>
      </c>
      <c r="K63" s="414"/>
      <c r="L63" s="435">
        <v>252225</v>
      </c>
      <c r="M63" s="338"/>
      <c r="N63" s="352">
        <f>(L63/L$13)</f>
        <v>0.22613774924687993</v>
      </c>
      <c r="O63" s="352">
        <f>(L63/L$63)</f>
        <v>1</v>
      </c>
      <c r="P63" s="354">
        <f>(L63/F63)</f>
        <v>0.59056777393002391</v>
      </c>
      <c r="Q63" s="436">
        <v>73015893</v>
      </c>
      <c r="R63" s="366"/>
      <c r="S63" s="437">
        <f>(Q63/L63)*1000</f>
        <v>289487.13648528099</v>
      </c>
      <c r="T63" s="367"/>
      <c r="U63" s="420">
        <f>(AD63+AG63+AJ63)</f>
        <v>12166</v>
      </c>
      <c r="V63" s="349">
        <f>(AE63+AH63+AK63)</f>
        <v>174864</v>
      </c>
      <c r="W63" s="337"/>
      <c r="X63" s="352">
        <f>(V63/V$13)</f>
        <v>0.2813027852939568</v>
      </c>
      <c r="Y63" s="352">
        <f>(V63/V$63)</f>
        <v>1</v>
      </c>
      <c r="Z63" s="403">
        <f>(V63/F63)</f>
        <v>0.40943222606997604</v>
      </c>
      <c r="AA63" s="354"/>
      <c r="AB63" s="366">
        <f>(AF63+AI63+AM63)</f>
        <v>27736947</v>
      </c>
      <c r="AC63" s="367"/>
      <c r="AD63" s="438">
        <v>4259</v>
      </c>
      <c r="AE63" s="337">
        <v>8518</v>
      </c>
      <c r="AF63" s="366">
        <v>1573690</v>
      </c>
      <c r="AG63" s="337">
        <v>2137</v>
      </c>
      <c r="AH63" s="337">
        <v>7621</v>
      </c>
      <c r="AI63" s="366">
        <v>1362933</v>
      </c>
      <c r="AJ63" s="337">
        <v>5770</v>
      </c>
      <c r="AK63" s="337">
        <v>158725</v>
      </c>
      <c r="AL63" s="402">
        <f t="shared" ref="AL63:AL76" si="21">(AK63/V63)</f>
        <v>0.90770541678104122</v>
      </c>
      <c r="AM63" s="439">
        <v>24800324</v>
      </c>
    </row>
    <row r="64" spans="2:39" x14ac:dyDescent="0.25">
      <c r="B64" s="348">
        <v>52</v>
      </c>
      <c r="C64" s="310">
        <v>2</v>
      </c>
      <c r="D64" s="404" t="s">
        <v>296</v>
      </c>
      <c r="E64" s="413">
        <v>1228</v>
      </c>
      <c r="F64" s="329">
        <v>1552</v>
      </c>
      <c r="G64" s="330">
        <v>50</v>
      </c>
      <c r="H64" s="430">
        <f t="shared" ref="H64:H76" si="22">(F64/F$13)</f>
        <v>8.9350378990686141E-4</v>
      </c>
      <c r="I64" s="360">
        <f t="shared" ref="I64:I76" si="23">(F64/F$63)</f>
        <v>3.6339030038235591E-3</v>
      </c>
      <c r="J64" s="361">
        <v>413299</v>
      </c>
      <c r="K64" s="410">
        <v>50</v>
      </c>
      <c r="L64" s="315">
        <v>1158</v>
      </c>
      <c r="M64" s="331">
        <v>49</v>
      </c>
      <c r="N64" s="360">
        <f t="shared" ref="N64:N76" si="24">(L64/L$13)</f>
        <v>1.0382298092095825E-3</v>
      </c>
      <c r="O64" s="360">
        <f t="shared" ref="O64:O76" si="25">(L64/L$63)</f>
        <v>4.5911388641094262E-3</v>
      </c>
      <c r="P64" s="362">
        <v>0.74613402061855671</v>
      </c>
      <c r="Q64" s="320">
        <v>353576</v>
      </c>
      <c r="R64" s="427">
        <v>49</v>
      </c>
      <c r="S64" s="401">
        <v>305333.33333333331</v>
      </c>
      <c r="T64" s="424">
        <v>11</v>
      </c>
      <c r="U64" s="420">
        <v>70</v>
      </c>
      <c r="V64" s="349">
        <v>394</v>
      </c>
      <c r="W64" s="426">
        <v>50</v>
      </c>
      <c r="X64" s="430">
        <f t="shared" ref="X64:X76" si="26">(V64/V$13)</f>
        <v>6.3382570114957327E-4</v>
      </c>
      <c r="Y64" s="360">
        <f t="shared" ref="Y64:Y76" si="27">(V64/V$63)</f>
        <v>2.2531796138713514E-3</v>
      </c>
      <c r="Z64" s="445">
        <v>0.25386597938144329</v>
      </c>
      <c r="AA64" s="425">
        <v>40</v>
      </c>
      <c r="AB64" s="358">
        <v>59723</v>
      </c>
      <c r="AC64" s="424">
        <v>49</v>
      </c>
      <c r="AD64" s="356">
        <v>17</v>
      </c>
      <c r="AE64" s="357">
        <v>34</v>
      </c>
      <c r="AF64" s="358">
        <v>5555</v>
      </c>
      <c r="AG64" s="357">
        <v>29</v>
      </c>
      <c r="AH64" s="357">
        <v>103</v>
      </c>
      <c r="AI64" s="358">
        <v>15405</v>
      </c>
      <c r="AJ64" s="357">
        <v>24</v>
      </c>
      <c r="AK64" s="357">
        <v>257</v>
      </c>
      <c r="AL64" s="446">
        <f t="shared" si="21"/>
        <v>0.65228426395939088</v>
      </c>
      <c r="AM64" s="398">
        <v>38763</v>
      </c>
    </row>
    <row r="65" spans="2:39" x14ac:dyDescent="0.25">
      <c r="B65" s="348">
        <v>53</v>
      </c>
      <c r="C65" s="310">
        <v>3</v>
      </c>
      <c r="D65" s="404" t="s">
        <v>297</v>
      </c>
      <c r="E65" s="413">
        <v>48050</v>
      </c>
      <c r="F65" s="329">
        <v>65334</v>
      </c>
      <c r="G65" s="330">
        <v>6</v>
      </c>
      <c r="H65" s="360">
        <f t="shared" si="22"/>
        <v>3.7613515856813717E-2</v>
      </c>
      <c r="I65" s="360">
        <f t="shared" si="23"/>
        <v>0.15297514101276316</v>
      </c>
      <c r="J65" s="361">
        <v>15322691</v>
      </c>
      <c r="K65" s="410">
        <v>5</v>
      </c>
      <c r="L65" s="315">
        <v>46561</v>
      </c>
      <c r="M65" s="331">
        <v>6</v>
      </c>
      <c r="N65" s="360">
        <f t="shared" si="24"/>
        <v>4.1745266102424329E-2</v>
      </c>
      <c r="O65" s="360">
        <f t="shared" si="25"/>
        <v>0.18460105064922191</v>
      </c>
      <c r="P65" s="362">
        <v>0.71266109529494592</v>
      </c>
      <c r="Q65" s="320">
        <v>12666074</v>
      </c>
      <c r="R65" s="427">
        <v>5</v>
      </c>
      <c r="S65" s="401">
        <v>272031.82921329013</v>
      </c>
      <c r="T65" s="424">
        <v>27</v>
      </c>
      <c r="U65" s="420">
        <v>1489</v>
      </c>
      <c r="V65" s="349">
        <v>18773</v>
      </c>
      <c r="W65" s="426">
        <v>11</v>
      </c>
      <c r="X65" s="360">
        <f t="shared" si="26"/>
        <v>3.02000250956369E-2</v>
      </c>
      <c r="Y65" s="360">
        <f t="shared" si="27"/>
        <v>0.107357717997987</v>
      </c>
      <c r="Z65" s="445">
        <v>0.28733890470505402</v>
      </c>
      <c r="AA65" s="425">
        <v>34</v>
      </c>
      <c r="AB65" s="358">
        <v>2656617</v>
      </c>
      <c r="AC65" s="424">
        <v>9</v>
      </c>
      <c r="AD65" s="356">
        <v>666</v>
      </c>
      <c r="AE65" s="357">
        <v>1332</v>
      </c>
      <c r="AF65" s="358">
        <v>160904</v>
      </c>
      <c r="AG65" s="357">
        <v>96</v>
      </c>
      <c r="AH65" s="357">
        <v>336</v>
      </c>
      <c r="AI65" s="358">
        <v>64318</v>
      </c>
      <c r="AJ65" s="357">
        <v>727</v>
      </c>
      <c r="AK65" s="357">
        <v>17105</v>
      </c>
      <c r="AL65" s="446">
        <f t="shared" si="21"/>
        <v>0.91114899057156551</v>
      </c>
      <c r="AM65" s="398">
        <v>2431395</v>
      </c>
    </row>
    <row r="66" spans="2:39" x14ac:dyDescent="0.25">
      <c r="B66" s="348">
        <v>54</v>
      </c>
      <c r="C66" s="310">
        <v>5</v>
      </c>
      <c r="D66" s="404" t="s">
        <v>298</v>
      </c>
      <c r="E66" s="413">
        <v>69326</v>
      </c>
      <c r="F66" s="329">
        <v>119436</v>
      </c>
      <c r="G66" s="330">
        <v>3</v>
      </c>
      <c r="H66" s="360">
        <f t="shared" si="22"/>
        <v>6.8760643460899426E-2</v>
      </c>
      <c r="I66" s="360">
        <f t="shared" si="23"/>
        <v>0.279651313894762</v>
      </c>
      <c r="J66" s="361">
        <v>28724878</v>
      </c>
      <c r="K66" s="410">
        <v>3</v>
      </c>
      <c r="L66" s="315">
        <v>65890</v>
      </c>
      <c r="M66" s="331">
        <v>4</v>
      </c>
      <c r="N66" s="360">
        <f t="shared" si="24"/>
        <v>5.9075096829723138E-2</v>
      </c>
      <c r="O66" s="360">
        <f t="shared" si="25"/>
        <v>0.26123500842501735</v>
      </c>
      <c r="P66" s="362">
        <v>0.55167621152751267</v>
      </c>
      <c r="Q66" s="320">
        <v>18779857</v>
      </c>
      <c r="R66" s="427">
        <v>3</v>
      </c>
      <c r="S66" s="401">
        <v>285018.31840947032</v>
      </c>
      <c r="T66" s="424">
        <v>18</v>
      </c>
      <c r="U66" s="420">
        <v>3436</v>
      </c>
      <c r="V66" s="349">
        <v>53546</v>
      </c>
      <c r="W66" s="426">
        <v>3</v>
      </c>
      <c r="X66" s="360">
        <f t="shared" si="26"/>
        <v>8.6139164958769152E-2</v>
      </c>
      <c r="Y66" s="360">
        <f t="shared" si="27"/>
        <v>0.30621511574709487</v>
      </c>
      <c r="Z66" s="445">
        <v>0.44832378847248738</v>
      </c>
      <c r="AA66" s="425">
        <v>12</v>
      </c>
      <c r="AB66" s="358">
        <v>9945021</v>
      </c>
      <c r="AC66" s="424">
        <v>1</v>
      </c>
      <c r="AD66" s="356">
        <v>1204</v>
      </c>
      <c r="AE66" s="357">
        <v>2408</v>
      </c>
      <c r="AF66" s="358">
        <v>531442</v>
      </c>
      <c r="AG66" s="357">
        <v>469</v>
      </c>
      <c r="AH66" s="357">
        <v>1631</v>
      </c>
      <c r="AI66" s="358">
        <v>353962</v>
      </c>
      <c r="AJ66" s="357">
        <v>1763</v>
      </c>
      <c r="AK66" s="357">
        <v>49507</v>
      </c>
      <c r="AL66" s="446">
        <f t="shared" si="21"/>
        <v>0.92456952900310019</v>
      </c>
      <c r="AM66" s="398">
        <v>9059617</v>
      </c>
    </row>
    <row r="67" spans="2:39" x14ac:dyDescent="0.25">
      <c r="B67" s="348">
        <v>55</v>
      </c>
      <c r="C67" s="310">
        <v>6</v>
      </c>
      <c r="D67" s="404" t="s">
        <v>299</v>
      </c>
      <c r="E67" s="413">
        <v>31747</v>
      </c>
      <c r="F67" s="329">
        <v>56524</v>
      </c>
      <c r="G67" s="330">
        <v>9</v>
      </c>
      <c r="H67" s="360">
        <f t="shared" si="22"/>
        <v>3.2541500142200669E-2</v>
      </c>
      <c r="I67" s="360">
        <f t="shared" si="23"/>
        <v>0.13234712202842966</v>
      </c>
      <c r="J67" s="361">
        <v>13743890</v>
      </c>
      <c r="K67" s="410">
        <v>7</v>
      </c>
      <c r="L67" s="315">
        <v>30246</v>
      </c>
      <c r="M67" s="331">
        <v>9</v>
      </c>
      <c r="N67" s="360">
        <f t="shared" si="24"/>
        <v>2.7117701907904173E-2</v>
      </c>
      <c r="O67" s="360">
        <f t="shared" si="25"/>
        <v>0.11991674100505501</v>
      </c>
      <c r="P67" s="362">
        <v>0.53510013445616023</v>
      </c>
      <c r="Q67" s="320">
        <v>9850482</v>
      </c>
      <c r="R67" s="427">
        <v>8</v>
      </c>
      <c r="S67" s="401">
        <v>325678.83356476889</v>
      </c>
      <c r="T67" s="424">
        <v>8</v>
      </c>
      <c r="U67" s="420">
        <v>1501</v>
      </c>
      <c r="V67" s="349">
        <v>26278</v>
      </c>
      <c r="W67" s="426">
        <v>7</v>
      </c>
      <c r="X67" s="360">
        <f t="shared" si="26"/>
        <v>4.2273278616265189E-2</v>
      </c>
      <c r="Y67" s="360">
        <f t="shared" si="27"/>
        <v>0.15027678653124715</v>
      </c>
      <c r="Z67" s="445">
        <v>0.46489986554383977</v>
      </c>
      <c r="AA67" s="425">
        <v>10</v>
      </c>
      <c r="AB67" s="358">
        <v>3893408</v>
      </c>
      <c r="AC67" s="424">
        <v>6</v>
      </c>
      <c r="AD67" s="356">
        <v>630</v>
      </c>
      <c r="AE67" s="357">
        <v>1260</v>
      </c>
      <c r="AF67" s="358">
        <v>228796</v>
      </c>
      <c r="AG67" s="357">
        <v>207</v>
      </c>
      <c r="AH67" s="357">
        <v>736</v>
      </c>
      <c r="AI67" s="358">
        <v>145019</v>
      </c>
      <c r="AJ67" s="357">
        <v>664</v>
      </c>
      <c r="AK67" s="357">
        <v>24282</v>
      </c>
      <c r="AL67" s="446">
        <f t="shared" si="21"/>
        <v>0.92404292564122081</v>
      </c>
      <c r="AM67" s="398">
        <v>3519593</v>
      </c>
    </row>
    <row r="68" spans="2:39" x14ac:dyDescent="0.25">
      <c r="B68" s="348">
        <v>56</v>
      </c>
      <c r="C68" s="310">
        <v>12</v>
      </c>
      <c r="D68" s="404" t="s">
        <v>300</v>
      </c>
      <c r="E68" s="413">
        <v>2575</v>
      </c>
      <c r="F68" s="329">
        <v>3459</v>
      </c>
      <c r="G68" s="330">
        <v>47</v>
      </c>
      <c r="H68" s="430">
        <f t="shared" si="22"/>
        <v>1.9913850575308208E-3</v>
      </c>
      <c r="I68" s="360">
        <f t="shared" si="23"/>
        <v>8.0990144911248004E-3</v>
      </c>
      <c r="J68" s="361">
        <v>1396040</v>
      </c>
      <c r="K68" s="410">
        <v>41</v>
      </c>
      <c r="L68" s="315">
        <v>2445</v>
      </c>
      <c r="M68" s="331">
        <v>45</v>
      </c>
      <c r="N68" s="360">
        <f t="shared" si="24"/>
        <v>2.1921173432792999E-3</v>
      </c>
      <c r="O68" s="360">
        <f t="shared" si="25"/>
        <v>9.6937258400237886E-3</v>
      </c>
      <c r="P68" s="362">
        <v>0.70685169124024283</v>
      </c>
      <c r="Q68" s="320">
        <v>1071187</v>
      </c>
      <c r="R68" s="427">
        <v>40</v>
      </c>
      <c r="S68" s="401">
        <v>438113.29243353783</v>
      </c>
      <c r="T68" s="424">
        <v>2</v>
      </c>
      <c r="U68" s="420">
        <v>130</v>
      </c>
      <c r="V68" s="349">
        <v>1014</v>
      </c>
      <c r="W68" s="426">
        <v>45</v>
      </c>
      <c r="X68" s="360">
        <f t="shared" si="26"/>
        <v>1.6312163983900185E-3</v>
      </c>
      <c r="Y68" s="360">
        <f t="shared" si="27"/>
        <v>5.7987922042272849E-3</v>
      </c>
      <c r="Z68" s="445">
        <v>0.29314830875975717</v>
      </c>
      <c r="AA68" s="425">
        <v>33</v>
      </c>
      <c r="AB68" s="358">
        <v>324853</v>
      </c>
      <c r="AC68" s="424">
        <v>37</v>
      </c>
      <c r="AD68" s="356">
        <v>51</v>
      </c>
      <c r="AE68" s="357">
        <v>102</v>
      </c>
      <c r="AF68" s="358">
        <v>21211</v>
      </c>
      <c r="AG68" s="357">
        <v>4</v>
      </c>
      <c r="AH68" s="357">
        <v>13</v>
      </c>
      <c r="AI68" s="358">
        <v>39457</v>
      </c>
      <c r="AJ68" s="357">
        <v>75</v>
      </c>
      <c r="AK68" s="357">
        <v>899</v>
      </c>
      <c r="AL68" s="446">
        <f t="shared" si="21"/>
        <v>0.88658777120315579</v>
      </c>
      <c r="AM68" s="398">
        <v>264185</v>
      </c>
    </row>
    <row r="69" spans="2:39" x14ac:dyDescent="0.25">
      <c r="B69" s="348">
        <v>57</v>
      </c>
      <c r="C69" s="310">
        <v>13</v>
      </c>
      <c r="D69" s="404" t="s">
        <v>301</v>
      </c>
      <c r="E69" s="413">
        <v>16787</v>
      </c>
      <c r="F69" s="329">
        <v>21732</v>
      </c>
      <c r="G69" s="330">
        <v>23</v>
      </c>
      <c r="H69" s="360">
        <f t="shared" si="22"/>
        <v>1.2511355903515408E-2</v>
      </c>
      <c r="I69" s="360">
        <f t="shared" si="23"/>
        <v>5.0884007782921126E-2</v>
      </c>
      <c r="J69" s="361">
        <v>4949319</v>
      </c>
      <c r="K69" s="410">
        <v>23</v>
      </c>
      <c r="L69" s="315">
        <v>16154</v>
      </c>
      <c r="M69" s="331">
        <v>21</v>
      </c>
      <c r="N69" s="360">
        <f t="shared" si="24"/>
        <v>1.4483216181322622E-2</v>
      </c>
      <c r="O69" s="360">
        <f t="shared" si="25"/>
        <v>6.4045990682921994E-2</v>
      </c>
      <c r="P69" s="362">
        <v>0.7433278115221793</v>
      </c>
      <c r="Q69" s="358">
        <v>4213834</v>
      </c>
      <c r="R69" s="427">
        <v>21</v>
      </c>
      <c r="S69" s="401">
        <v>260853.90615327476</v>
      </c>
      <c r="T69" s="424">
        <v>30</v>
      </c>
      <c r="U69" s="420">
        <v>633</v>
      </c>
      <c r="V69" s="429">
        <v>5578</v>
      </c>
      <c r="W69" s="426">
        <v>26</v>
      </c>
      <c r="X69" s="360">
        <f t="shared" si="26"/>
        <v>8.9732988858180693E-3</v>
      </c>
      <c r="Y69" s="360">
        <f t="shared" si="27"/>
        <v>3.1899075853234517E-2</v>
      </c>
      <c r="Z69" s="445">
        <v>0.25667218847782075</v>
      </c>
      <c r="AA69" s="425">
        <v>37</v>
      </c>
      <c r="AB69" s="358">
        <v>735485</v>
      </c>
      <c r="AC69" s="424">
        <v>27</v>
      </c>
      <c r="AD69" s="356">
        <v>111</v>
      </c>
      <c r="AE69" s="357">
        <v>222</v>
      </c>
      <c r="AF69" s="358">
        <v>44105</v>
      </c>
      <c r="AG69" s="357">
        <v>267</v>
      </c>
      <c r="AH69" s="357">
        <v>1051</v>
      </c>
      <c r="AI69" s="358">
        <v>132577</v>
      </c>
      <c r="AJ69" s="357">
        <v>255</v>
      </c>
      <c r="AK69" s="357">
        <v>4305</v>
      </c>
      <c r="AL69" s="446">
        <f t="shared" si="21"/>
        <v>0.7717820007171029</v>
      </c>
      <c r="AM69" s="398">
        <v>558803</v>
      </c>
    </row>
    <row r="70" spans="2:39" x14ac:dyDescent="0.25">
      <c r="B70" s="348">
        <v>58</v>
      </c>
      <c r="C70" s="310">
        <v>27</v>
      </c>
      <c r="D70" s="404" t="s">
        <v>302</v>
      </c>
      <c r="E70" s="413">
        <v>3550</v>
      </c>
      <c r="F70" s="329">
        <v>7272</v>
      </c>
      <c r="G70" s="330">
        <v>40</v>
      </c>
      <c r="H70" s="360">
        <f t="shared" si="22"/>
        <v>4.1865718815739025E-3</v>
      </c>
      <c r="I70" s="360">
        <f t="shared" si="23"/>
        <v>1.7026896033379459E-2</v>
      </c>
      <c r="J70" s="361">
        <v>1411199</v>
      </c>
      <c r="K70" s="410">
        <v>40</v>
      </c>
      <c r="L70" s="315">
        <v>3169</v>
      </c>
      <c r="M70" s="331">
        <v>42</v>
      </c>
      <c r="N70" s="360">
        <f t="shared" si="24"/>
        <v>2.8412351169129248E-3</v>
      </c>
      <c r="O70" s="360">
        <f t="shared" si="25"/>
        <v>1.256417880860343E-2</v>
      </c>
      <c r="P70" s="362">
        <v>0.4357810781078108</v>
      </c>
      <c r="Q70" s="358">
        <v>867672</v>
      </c>
      <c r="R70" s="427">
        <v>45</v>
      </c>
      <c r="S70" s="401">
        <v>273799.93688860838</v>
      </c>
      <c r="T70" s="424">
        <v>26</v>
      </c>
      <c r="U70" s="420">
        <v>381</v>
      </c>
      <c r="V70" s="429">
        <v>4103</v>
      </c>
      <c r="W70" s="426">
        <v>33</v>
      </c>
      <c r="X70" s="360">
        <f t="shared" si="26"/>
        <v>6.6004742431895911E-3</v>
      </c>
      <c r="Y70" s="360">
        <f t="shared" si="27"/>
        <v>2.3463949126178059E-2</v>
      </c>
      <c r="Z70" s="445">
        <v>0.56421892189218925</v>
      </c>
      <c r="AA70" s="425">
        <v>6</v>
      </c>
      <c r="AB70" s="358">
        <v>543527</v>
      </c>
      <c r="AC70" s="424">
        <v>29</v>
      </c>
      <c r="AD70" s="356">
        <v>174</v>
      </c>
      <c r="AE70" s="357">
        <v>348</v>
      </c>
      <c r="AF70" s="358">
        <v>68725</v>
      </c>
      <c r="AG70" s="357">
        <v>73</v>
      </c>
      <c r="AH70" s="357">
        <v>267</v>
      </c>
      <c r="AI70" s="358">
        <v>40903</v>
      </c>
      <c r="AJ70" s="357">
        <v>134</v>
      </c>
      <c r="AK70" s="357">
        <v>3488</v>
      </c>
      <c r="AL70" s="446">
        <f t="shared" si="21"/>
        <v>0.8501096758469413</v>
      </c>
      <c r="AM70" s="398">
        <v>433899</v>
      </c>
    </row>
    <row r="71" spans="2:39" x14ac:dyDescent="0.25">
      <c r="B71" s="348">
        <v>59</v>
      </c>
      <c r="C71" s="310">
        <v>29</v>
      </c>
      <c r="D71" s="404" t="s">
        <v>303</v>
      </c>
      <c r="E71" s="413">
        <v>16968</v>
      </c>
      <c r="F71" s="329">
        <v>23406</v>
      </c>
      <c r="G71" s="330">
        <v>20</v>
      </c>
      <c r="H71" s="360">
        <f t="shared" si="22"/>
        <v>1.347509646041237E-2</v>
      </c>
      <c r="I71" s="360">
        <f t="shared" si="23"/>
        <v>5.480356553317927E-2</v>
      </c>
      <c r="J71" s="361">
        <v>5293432</v>
      </c>
      <c r="K71" s="410">
        <v>20</v>
      </c>
      <c r="L71" s="315">
        <v>16295</v>
      </c>
      <c r="M71" s="331">
        <v>20</v>
      </c>
      <c r="N71" s="360">
        <f t="shared" si="24"/>
        <v>1.4609632764309282E-2</v>
      </c>
      <c r="O71" s="360">
        <f t="shared" si="25"/>
        <v>6.4605015363266918E-2</v>
      </c>
      <c r="P71" s="362">
        <v>0.69618901136460731</v>
      </c>
      <c r="Q71" s="358">
        <v>4476019</v>
      </c>
      <c r="R71" s="427">
        <v>18</v>
      </c>
      <c r="S71" s="401">
        <v>274686.65234734578</v>
      </c>
      <c r="T71" s="424">
        <v>25</v>
      </c>
      <c r="U71" s="420">
        <v>673</v>
      </c>
      <c r="V71" s="429">
        <v>7111</v>
      </c>
      <c r="W71" s="426">
        <v>24</v>
      </c>
      <c r="X71" s="360">
        <f t="shared" si="26"/>
        <v>1.1439427819478718E-2</v>
      </c>
      <c r="Y71" s="360">
        <f t="shared" si="27"/>
        <v>4.0665888919388785E-2</v>
      </c>
      <c r="Z71" s="445">
        <v>0.30381098863539263</v>
      </c>
      <c r="AA71" s="425">
        <v>29</v>
      </c>
      <c r="AB71" s="358">
        <v>817413</v>
      </c>
      <c r="AC71" s="424">
        <v>25</v>
      </c>
      <c r="AD71" s="356">
        <v>110</v>
      </c>
      <c r="AE71" s="357">
        <v>220</v>
      </c>
      <c r="AF71" s="358">
        <v>29076</v>
      </c>
      <c r="AG71" s="357">
        <v>199</v>
      </c>
      <c r="AH71" s="357">
        <v>677</v>
      </c>
      <c r="AI71" s="358">
        <v>96530</v>
      </c>
      <c r="AJ71" s="357">
        <v>364</v>
      </c>
      <c r="AK71" s="357">
        <v>6214</v>
      </c>
      <c r="AL71" s="446">
        <f t="shared" si="21"/>
        <v>0.87385740402193779</v>
      </c>
      <c r="AM71" s="398">
        <v>691807</v>
      </c>
    </row>
    <row r="72" spans="2:39" x14ac:dyDescent="0.25">
      <c r="B72" s="348">
        <v>60</v>
      </c>
      <c r="C72" s="310">
        <v>32</v>
      </c>
      <c r="D72" s="404" t="s">
        <v>304</v>
      </c>
      <c r="E72" s="413">
        <v>5617</v>
      </c>
      <c r="F72" s="329">
        <v>7753</v>
      </c>
      <c r="G72" s="330">
        <v>39</v>
      </c>
      <c r="H72" s="360">
        <f t="shared" si="22"/>
        <v>4.463488971100449E-3</v>
      </c>
      <c r="I72" s="360">
        <f t="shared" si="23"/>
        <v>1.8153124992683022E-2</v>
      </c>
      <c r="J72" s="361">
        <v>1622288</v>
      </c>
      <c r="K72" s="410">
        <v>36</v>
      </c>
      <c r="L72" s="315">
        <v>5465</v>
      </c>
      <c r="M72" s="331">
        <v>38</v>
      </c>
      <c r="N72" s="360">
        <f t="shared" si="24"/>
        <v>4.8997633051212162E-3</v>
      </c>
      <c r="O72" s="360">
        <f t="shared" si="25"/>
        <v>2.1667162255922291E-2</v>
      </c>
      <c r="P72" s="362">
        <v>0.70488843028505099</v>
      </c>
      <c r="Q72" s="358">
        <v>1413313</v>
      </c>
      <c r="R72" s="427">
        <v>37</v>
      </c>
      <c r="S72" s="401">
        <v>258611.71088746568</v>
      </c>
      <c r="T72" s="424">
        <v>34</v>
      </c>
      <c r="U72" s="420">
        <v>152</v>
      </c>
      <c r="V72" s="429">
        <v>2288</v>
      </c>
      <c r="W72" s="426">
        <v>37</v>
      </c>
      <c r="X72" s="360">
        <f t="shared" si="26"/>
        <v>3.6806934117518363E-3</v>
      </c>
      <c r="Y72" s="360">
        <f t="shared" si="27"/>
        <v>1.3084454204410284E-2</v>
      </c>
      <c r="Z72" s="445">
        <v>0.29511156971494906</v>
      </c>
      <c r="AA72" s="425">
        <v>32</v>
      </c>
      <c r="AB72" s="358">
        <v>208975</v>
      </c>
      <c r="AC72" s="424">
        <v>40</v>
      </c>
      <c r="AD72" s="356">
        <v>29</v>
      </c>
      <c r="AE72" s="357">
        <v>58</v>
      </c>
      <c r="AF72" s="358">
        <v>10465</v>
      </c>
      <c r="AG72" s="357">
        <v>7</v>
      </c>
      <c r="AH72" s="357">
        <v>27</v>
      </c>
      <c r="AI72" s="358">
        <v>2822</v>
      </c>
      <c r="AJ72" s="357">
        <v>116</v>
      </c>
      <c r="AK72" s="357">
        <v>2203</v>
      </c>
      <c r="AL72" s="446">
        <f t="shared" si="21"/>
        <v>0.96284965034965031</v>
      </c>
      <c r="AM72" s="398">
        <v>195688</v>
      </c>
    </row>
    <row r="73" spans="2:39" x14ac:dyDescent="0.25">
      <c r="B73" s="348">
        <v>61</v>
      </c>
      <c r="C73" s="310">
        <v>38</v>
      </c>
      <c r="D73" s="404" t="s">
        <v>305</v>
      </c>
      <c r="E73" s="413">
        <v>13774</v>
      </c>
      <c r="F73" s="329">
        <v>21916</v>
      </c>
      <c r="G73" s="330">
        <v>22</v>
      </c>
      <c r="H73" s="360">
        <f t="shared" si="22"/>
        <v>1.2617286765205396E-2</v>
      </c>
      <c r="I73" s="360">
        <f t="shared" si="23"/>
        <v>5.1314831334920825E-2</v>
      </c>
      <c r="J73" s="361">
        <v>5128318</v>
      </c>
      <c r="K73" s="410">
        <v>22</v>
      </c>
      <c r="L73" s="315">
        <v>13185</v>
      </c>
      <c r="M73" s="331">
        <v>26</v>
      </c>
      <c r="N73" s="360">
        <f t="shared" si="24"/>
        <v>1.1821295366518433E-2</v>
      </c>
      <c r="O73" s="360">
        <f t="shared" si="25"/>
        <v>5.2274754683318464E-2</v>
      </c>
      <c r="P73" s="362">
        <v>0.60161525825880635</v>
      </c>
      <c r="Q73" s="358">
        <v>3748332</v>
      </c>
      <c r="R73" s="427">
        <v>25</v>
      </c>
      <c r="S73" s="401">
        <v>284287.59954493743</v>
      </c>
      <c r="T73" s="424">
        <v>20</v>
      </c>
      <c r="U73" s="420">
        <v>589</v>
      </c>
      <c r="V73" s="429">
        <v>8731</v>
      </c>
      <c r="W73" s="426">
        <v>19</v>
      </c>
      <c r="X73" s="360">
        <f t="shared" si="26"/>
        <v>1.4045513189687624E-2</v>
      </c>
      <c r="Y73" s="360">
        <f t="shared" si="27"/>
        <v>4.9930231494189771E-2</v>
      </c>
      <c r="Z73" s="445">
        <v>0.39838474174119365</v>
      </c>
      <c r="AA73" s="425">
        <v>16</v>
      </c>
      <c r="AB73" s="358">
        <v>1379986</v>
      </c>
      <c r="AC73" s="424">
        <v>18</v>
      </c>
      <c r="AD73" s="356">
        <v>212</v>
      </c>
      <c r="AE73" s="357">
        <v>424</v>
      </c>
      <c r="AF73" s="358">
        <v>71989</v>
      </c>
      <c r="AG73" s="357">
        <v>70</v>
      </c>
      <c r="AH73" s="357">
        <v>250</v>
      </c>
      <c r="AI73" s="358">
        <v>31067</v>
      </c>
      <c r="AJ73" s="357">
        <v>307</v>
      </c>
      <c r="AK73" s="357">
        <v>8057</v>
      </c>
      <c r="AL73" s="446">
        <f t="shared" si="21"/>
        <v>0.92280380254266403</v>
      </c>
      <c r="AM73" s="398">
        <v>1276930</v>
      </c>
    </row>
    <row r="74" spans="2:39" x14ac:dyDescent="0.25">
      <c r="B74" s="348">
        <v>62</v>
      </c>
      <c r="C74" s="310">
        <v>45</v>
      </c>
      <c r="D74" s="404" t="s">
        <v>306</v>
      </c>
      <c r="E74" s="413">
        <v>25487</v>
      </c>
      <c r="F74" s="329">
        <v>39058</v>
      </c>
      <c r="G74" s="330">
        <v>14</v>
      </c>
      <c r="H74" s="360">
        <f t="shared" si="22"/>
        <v>2.2486128238519455E-2</v>
      </c>
      <c r="I74" s="360">
        <f t="shared" si="23"/>
        <v>9.1451664641327687E-2</v>
      </c>
      <c r="J74" s="361">
        <v>9188026</v>
      </c>
      <c r="K74" s="410">
        <v>12</v>
      </c>
      <c r="L74" s="315">
        <v>24423</v>
      </c>
      <c r="M74" s="331">
        <v>12</v>
      </c>
      <c r="N74" s="430">
        <f t="shared" si="24"/>
        <v>2.1896966002008321E-2</v>
      </c>
      <c r="O74" s="360">
        <f t="shared" si="25"/>
        <v>9.6830211121022899E-2</v>
      </c>
      <c r="P74" s="362">
        <v>0.62530083465615238</v>
      </c>
      <c r="Q74" s="358">
        <v>7045024</v>
      </c>
      <c r="R74" s="427">
        <v>11</v>
      </c>
      <c r="S74" s="401">
        <v>288458.58412152476</v>
      </c>
      <c r="T74" s="424">
        <v>17</v>
      </c>
      <c r="U74" s="420">
        <v>1064</v>
      </c>
      <c r="V74" s="429">
        <v>14635</v>
      </c>
      <c r="W74" s="426">
        <v>13</v>
      </c>
      <c r="X74" s="360">
        <f t="shared" si="26"/>
        <v>2.3543246538893409E-2</v>
      </c>
      <c r="Y74" s="360">
        <f t="shared" si="27"/>
        <v>8.3693613322353366E-2</v>
      </c>
      <c r="Z74" s="445">
        <v>0.37469916534384762</v>
      </c>
      <c r="AA74" s="425">
        <v>17</v>
      </c>
      <c r="AB74" s="358">
        <v>2143002</v>
      </c>
      <c r="AC74" s="424">
        <v>12</v>
      </c>
      <c r="AD74" s="356">
        <v>240</v>
      </c>
      <c r="AE74" s="357">
        <v>480</v>
      </c>
      <c r="AF74" s="358">
        <v>69418</v>
      </c>
      <c r="AG74" s="357">
        <v>251</v>
      </c>
      <c r="AH74" s="357">
        <v>879</v>
      </c>
      <c r="AI74" s="358">
        <v>153678</v>
      </c>
      <c r="AJ74" s="357">
        <v>573</v>
      </c>
      <c r="AK74" s="357">
        <v>13276</v>
      </c>
      <c r="AL74" s="446">
        <f t="shared" si="21"/>
        <v>0.90714041680901947</v>
      </c>
      <c r="AM74" s="398">
        <v>1919906</v>
      </c>
    </row>
    <row r="75" spans="2:39" x14ac:dyDescent="0.25">
      <c r="B75" s="348">
        <v>63</v>
      </c>
      <c r="C75" s="310">
        <v>48</v>
      </c>
      <c r="D75" s="404" t="s">
        <v>307</v>
      </c>
      <c r="E75" s="413">
        <v>27008</v>
      </c>
      <c r="F75" s="329">
        <v>56941</v>
      </c>
      <c r="G75" s="330">
        <v>8</v>
      </c>
      <c r="H75" s="360">
        <f t="shared" si="22"/>
        <v>3.2781571714617652E-2</v>
      </c>
      <c r="I75" s="360">
        <f t="shared" si="23"/>
        <v>0.13332349931747248</v>
      </c>
      <c r="J75" s="361">
        <v>12501328</v>
      </c>
      <c r="K75" s="410">
        <v>8</v>
      </c>
      <c r="L75" s="315">
        <v>25076</v>
      </c>
      <c r="M75" s="331">
        <v>11</v>
      </c>
      <c r="N75" s="430">
        <f t="shared" si="24"/>
        <v>2.2482427198393343E-2</v>
      </c>
      <c r="O75" s="360">
        <f t="shared" si="25"/>
        <v>9.9419169392407566E-2</v>
      </c>
      <c r="P75" s="362">
        <v>0.44038566235225934</v>
      </c>
      <c r="Q75" s="358">
        <v>7541508</v>
      </c>
      <c r="R75" s="427">
        <v>10</v>
      </c>
      <c r="S75" s="401">
        <v>300746.05200191418</v>
      </c>
      <c r="T75" s="424">
        <v>14</v>
      </c>
      <c r="U75" s="420">
        <v>1932</v>
      </c>
      <c r="V75" s="429">
        <v>31865</v>
      </c>
      <c r="W75" s="426">
        <v>4</v>
      </c>
      <c r="X75" s="360">
        <f t="shared" si="26"/>
        <v>5.1261055754139973E-2</v>
      </c>
      <c r="Y75" s="360">
        <f t="shared" si="27"/>
        <v>0.18222733095434165</v>
      </c>
      <c r="Z75" s="445">
        <v>0.5596143376477406</v>
      </c>
      <c r="AA75" s="425">
        <v>7</v>
      </c>
      <c r="AB75" s="358">
        <v>4959820</v>
      </c>
      <c r="AC75" s="424">
        <v>4</v>
      </c>
      <c r="AD75" s="356">
        <v>767</v>
      </c>
      <c r="AE75" s="357">
        <v>1534</v>
      </c>
      <c r="AF75" s="358">
        <v>313042</v>
      </c>
      <c r="AG75" s="357">
        <v>421</v>
      </c>
      <c r="AH75" s="357">
        <v>1486</v>
      </c>
      <c r="AI75" s="358">
        <v>274008</v>
      </c>
      <c r="AJ75" s="357">
        <v>744</v>
      </c>
      <c r="AK75" s="357">
        <v>28845</v>
      </c>
      <c r="AL75" s="446">
        <f t="shared" si="21"/>
        <v>0.90522516868037028</v>
      </c>
      <c r="AM75" s="398">
        <v>4372770</v>
      </c>
    </row>
    <row r="76" spans="2:39" x14ac:dyDescent="0.25">
      <c r="B76" s="348">
        <v>64</v>
      </c>
      <c r="C76" s="310">
        <v>51</v>
      </c>
      <c r="D76" s="404" t="s">
        <v>308</v>
      </c>
      <c r="E76" s="413">
        <v>2274</v>
      </c>
      <c r="F76" s="329">
        <v>2706</v>
      </c>
      <c r="G76" s="330">
        <v>48</v>
      </c>
      <c r="H76" s="430">
        <f t="shared" si="22"/>
        <v>1.5578745202886387E-3</v>
      </c>
      <c r="I76" s="360">
        <f t="shared" si="23"/>
        <v>6.3359159332129836E-3</v>
      </c>
      <c r="J76" s="361">
        <v>1058126</v>
      </c>
      <c r="K76" s="410">
        <v>45</v>
      </c>
      <c r="L76" s="315">
        <v>2158</v>
      </c>
      <c r="M76" s="331">
        <v>47</v>
      </c>
      <c r="N76" s="360">
        <f t="shared" si="24"/>
        <v>1.9348013197532635E-3</v>
      </c>
      <c r="O76" s="360">
        <f t="shared" si="25"/>
        <v>8.5558529091089297E-3</v>
      </c>
      <c r="P76" s="362">
        <v>0.79748706577974871</v>
      </c>
      <c r="Q76" s="358">
        <v>989013</v>
      </c>
      <c r="R76" s="427">
        <v>44</v>
      </c>
      <c r="S76" s="401">
        <v>458300.74142724741</v>
      </c>
      <c r="T76" s="424">
        <v>1</v>
      </c>
      <c r="U76" s="420">
        <v>116</v>
      </c>
      <c r="V76" s="429">
        <v>548</v>
      </c>
      <c r="W76" s="426">
        <v>49</v>
      </c>
      <c r="X76" s="430">
        <f t="shared" si="26"/>
        <v>8.81564680786716E-4</v>
      </c>
      <c r="Y76" s="360">
        <f t="shared" si="27"/>
        <v>3.1338640314758897E-3</v>
      </c>
      <c r="Z76" s="445">
        <v>0.20251293422025129</v>
      </c>
      <c r="AA76" s="425">
        <v>43</v>
      </c>
      <c r="AB76" s="358">
        <v>69113</v>
      </c>
      <c r="AC76" s="424">
        <v>48</v>
      </c>
      <c r="AD76" s="356">
        <v>48</v>
      </c>
      <c r="AE76" s="357">
        <v>96</v>
      </c>
      <c r="AF76" s="358">
        <v>18960</v>
      </c>
      <c r="AG76" s="357">
        <v>44</v>
      </c>
      <c r="AH76" s="357">
        <v>165</v>
      </c>
      <c r="AI76" s="358">
        <v>13186</v>
      </c>
      <c r="AJ76" s="357">
        <v>24</v>
      </c>
      <c r="AK76" s="357">
        <v>287</v>
      </c>
      <c r="AL76" s="446">
        <f t="shared" si="21"/>
        <v>0.52372262773722633</v>
      </c>
      <c r="AM76" s="398">
        <v>36967</v>
      </c>
    </row>
    <row r="77" spans="2:39" ht="16.5" thickBot="1" x14ac:dyDescent="0.3">
      <c r="D77" s="407"/>
      <c r="E77" s="415"/>
      <c r="F77" s="370"/>
      <c r="G77" s="370"/>
      <c r="H77" s="370"/>
      <c r="I77" s="370"/>
      <c r="J77" s="370"/>
      <c r="K77" s="416"/>
      <c r="L77" s="408"/>
      <c r="M77" s="371"/>
      <c r="N77" s="373"/>
      <c r="O77" s="374"/>
      <c r="P77" s="373"/>
      <c r="Q77" s="391"/>
      <c r="R77" s="375"/>
      <c r="S77" s="371"/>
      <c r="T77" s="418"/>
      <c r="U77" s="421"/>
      <c r="V77" s="377"/>
      <c r="W77" s="378"/>
      <c r="X77" s="379"/>
      <c r="Y77" s="380"/>
      <c r="Z77" s="381"/>
      <c r="AA77" s="369"/>
      <c r="AB77" s="369"/>
      <c r="AC77" s="382"/>
      <c r="AD77" s="383"/>
      <c r="AE77" s="376"/>
      <c r="AF77" s="375"/>
      <c r="AG77" s="375"/>
      <c r="AH77" s="384"/>
      <c r="AI77" s="375"/>
      <c r="AJ77" s="385"/>
      <c r="AK77" s="384"/>
      <c r="AL77" s="372"/>
      <c r="AM77" s="400"/>
    </row>
    <row r="78" spans="2:39" ht="16.5" thickTop="1" x14ac:dyDescent="0.25">
      <c r="B78" s="363"/>
      <c r="C78" s="311"/>
      <c r="E78" s="315"/>
      <c r="F78" s="313"/>
      <c r="G78" s="313"/>
      <c r="H78" s="313"/>
      <c r="I78" s="313"/>
      <c r="J78" s="313"/>
      <c r="K78" s="314"/>
      <c r="L78" s="315"/>
      <c r="N78" s="326"/>
      <c r="O78" s="314"/>
      <c r="P78" s="327"/>
      <c r="Q78" s="389"/>
      <c r="R78" s="320"/>
      <c r="S78" s="314"/>
      <c r="V78" s="315"/>
      <c r="W78" s="315"/>
      <c r="X78" s="314"/>
      <c r="Y78" s="324"/>
      <c r="Z78" s="315"/>
      <c r="AA78" s="328"/>
      <c r="AB78" s="328"/>
      <c r="AC78" s="320"/>
      <c r="AD78" s="314"/>
      <c r="AG78" s="320"/>
      <c r="AH78" s="315"/>
      <c r="AJ78" s="386"/>
      <c r="AK78" s="315"/>
      <c r="AL78" s="315"/>
      <c r="AM78" s="394"/>
    </row>
    <row r="79" spans="2:39" x14ac:dyDescent="0.25">
      <c r="C79" s="315"/>
      <c r="D79" s="311" t="s">
        <v>140</v>
      </c>
      <c r="E79" s="315"/>
      <c r="F79" s="313"/>
      <c r="G79" s="313"/>
      <c r="H79" s="313"/>
      <c r="I79" s="313"/>
      <c r="J79" s="313"/>
      <c r="K79" s="314"/>
      <c r="L79" s="315"/>
      <c r="N79" s="326"/>
      <c r="O79" s="314"/>
      <c r="P79" s="327"/>
      <c r="Q79" s="389"/>
      <c r="R79" s="320"/>
      <c r="S79" s="314"/>
      <c r="V79" s="315"/>
      <c r="W79" s="315"/>
      <c r="X79" s="314"/>
      <c r="Y79" s="324"/>
      <c r="Z79" s="315"/>
      <c r="AA79" s="328"/>
      <c r="AB79" s="328"/>
      <c r="AC79" s="320"/>
      <c r="AD79" s="314"/>
      <c r="AG79" s="320"/>
      <c r="AH79" s="315"/>
      <c r="AJ79" s="386"/>
      <c r="AK79" s="315"/>
      <c r="AL79" s="315"/>
      <c r="AM79" s="394"/>
    </row>
    <row r="80" spans="2:39" x14ac:dyDescent="0.25">
      <c r="C80" s="315"/>
      <c r="D80" s="311" t="s">
        <v>309</v>
      </c>
      <c r="E80" s="315"/>
      <c r="F80" s="313"/>
      <c r="G80" s="313"/>
      <c r="H80" s="313"/>
      <c r="I80" s="313"/>
      <c r="J80" s="313"/>
      <c r="K80" s="314"/>
      <c r="L80" s="315"/>
      <c r="N80" s="326"/>
      <c r="O80" s="314"/>
      <c r="P80" s="327"/>
      <c r="Q80" s="389"/>
      <c r="R80" s="320"/>
      <c r="S80" s="314"/>
      <c r="V80" s="315"/>
      <c r="W80" s="315"/>
      <c r="X80" s="314"/>
      <c r="Y80" s="324"/>
      <c r="Z80" s="315"/>
      <c r="AA80" s="328"/>
      <c r="AB80" s="328"/>
      <c r="AC80" s="320"/>
      <c r="AD80" s="314"/>
      <c r="AG80" s="320"/>
      <c r="AH80" s="315"/>
      <c r="AJ80" s="386"/>
      <c r="AK80" s="315"/>
      <c r="AL80" s="315"/>
      <c r="AM80" s="394"/>
    </row>
    <row r="81" spans="4:39" x14ac:dyDescent="0.25">
      <c r="D81" s="316" t="s">
        <v>310</v>
      </c>
      <c r="E81" s="315"/>
      <c r="F81" s="313"/>
      <c r="G81" s="313"/>
      <c r="H81" s="313"/>
      <c r="I81" s="313"/>
      <c r="J81" s="313"/>
      <c r="K81" s="314"/>
      <c r="L81" s="315"/>
      <c r="N81" s="326"/>
      <c r="O81" s="314"/>
      <c r="P81" s="327"/>
      <c r="Q81" s="389"/>
      <c r="R81" s="320"/>
      <c r="S81" s="314"/>
      <c r="V81" s="315"/>
      <c r="W81" s="315"/>
      <c r="X81" s="314"/>
      <c r="Y81" s="324"/>
      <c r="Z81" s="315"/>
      <c r="AA81" s="328"/>
      <c r="AB81" s="328"/>
      <c r="AC81" s="320"/>
      <c r="AD81" s="314"/>
      <c r="AG81" s="320"/>
      <c r="AH81" s="315"/>
      <c r="AJ81" s="386"/>
      <c r="AK81" s="315"/>
      <c r="AL81" s="315"/>
      <c r="AM81" s="394"/>
    </row>
  </sheetData>
  <sortState xmlns:xlrd2="http://schemas.microsoft.com/office/spreadsheetml/2017/richdata2" ref="B13:AM76">
    <sortCondition ref="B13:B76"/>
  </sortState>
  <mergeCells count="50">
    <mergeCell ref="P8:P11"/>
    <mergeCell ref="Q8:T9"/>
    <mergeCell ref="U8:U11"/>
    <mergeCell ref="V8:V11"/>
    <mergeCell ref="E5:K7"/>
    <mergeCell ref="E8:E11"/>
    <mergeCell ref="F8:F11"/>
    <mergeCell ref="G8:G11"/>
    <mergeCell ref="H8:I9"/>
    <mergeCell ref="J8:K9"/>
    <mergeCell ref="L5:T7"/>
    <mergeCell ref="Z8:Z11"/>
    <mergeCell ref="AA8:AA11"/>
    <mergeCell ref="AB8:AC9"/>
    <mergeCell ref="AD8:AF9"/>
    <mergeCell ref="AD10:AD11"/>
    <mergeCell ref="AE10:AE11"/>
    <mergeCell ref="AF10:AF11"/>
    <mergeCell ref="O10:O11"/>
    <mergeCell ref="Q10:Q11"/>
    <mergeCell ref="R10:R11"/>
    <mergeCell ref="W8:W11"/>
    <mergeCell ref="X8:Y9"/>
    <mergeCell ref="U5:AM5"/>
    <mergeCell ref="U6:AC7"/>
    <mergeCell ref="AD6:AM7"/>
    <mergeCell ref="H10:H11"/>
    <mergeCell ref="I10:I11"/>
    <mergeCell ref="J10:J11"/>
    <mergeCell ref="K10:K11"/>
    <mergeCell ref="N10:N11"/>
    <mergeCell ref="L8:L11"/>
    <mergeCell ref="M8:M11"/>
    <mergeCell ref="N8:O9"/>
    <mergeCell ref="AM10:AM11"/>
    <mergeCell ref="D5:D11"/>
    <mergeCell ref="AG10:AG11"/>
    <mergeCell ref="AH10:AH11"/>
    <mergeCell ref="AI10:AI11"/>
    <mergeCell ref="AJ10:AJ11"/>
    <mergeCell ref="AK10:AK11"/>
    <mergeCell ref="AL10:AL11"/>
    <mergeCell ref="S10:S11"/>
    <mergeCell ref="T10:T11"/>
    <mergeCell ref="X10:X11"/>
    <mergeCell ref="Y10:Y11"/>
    <mergeCell ref="AB10:AB11"/>
    <mergeCell ref="AC10:AC11"/>
    <mergeCell ref="AG8:AI9"/>
    <mergeCell ref="AJ8:AM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15A-BCD7-4311-AC14-26695168B20F}">
  <dimension ref="B2:CC160"/>
  <sheetViews>
    <sheetView workbookViewId="0">
      <selection activeCell="B2" sqref="B2"/>
    </sheetView>
  </sheetViews>
  <sheetFormatPr defaultRowHeight="15" x14ac:dyDescent="0.25"/>
  <cols>
    <col min="2" max="2" width="42.140625" bestFit="1" customWidth="1"/>
    <col min="3" max="80" width="10.7109375" customWidth="1"/>
  </cols>
  <sheetData>
    <row r="2" spans="2:81" ht="18" x14ac:dyDescent="0.25">
      <c r="B2" s="173" t="s">
        <v>315</v>
      </c>
      <c r="C2" s="34"/>
      <c r="D2" s="34"/>
      <c r="E2" s="34"/>
      <c r="F2" s="22"/>
      <c r="G2" s="22"/>
      <c r="H2" s="22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1"/>
      <c r="AQ2" s="1"/>
      <c r="AR2" s="1"/>
      <c r="AS2" s="1"/>
      <c r="AT2" s="1"/>
      <c r="AU2" s="1"/>
      <c r="AV2" s="1"/>
      <c r="AW2" s="1"/>
      <c r="AX2" s="1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2:81" x14ac:dyDescent="0.25">
      <c r="B3" s="456" t="s">
        <v>316</v>
      </c>
      <c r="C3" s="456"/>
      <c r="D3" s="456"/>
      <c r="E3" s="456"/>
      <c r="F3" s="457"/>
      <c r="G3" s="457"/>
      <c r="H3" s="457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8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1"/>
      <c r="AT3" s="1"/>
      <c r="AU3" s="1"/>
      <c r="AV3" s="1"/>
      <c r="AW3" s="1"/>
      <c r="AX3" s="1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2:81" ht="15.75" thickBot="1" x14ac:dyDescent="0.3"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60"/>
      <c r="AT4" s="460"/>
      <c r="AU4" s="460"/>
      <c r="AV4" s="460"/>
      <c r="AW4" s="460"/>
      <c r="AX4" s="460"/>
      <c r="AY4" s="461"/>
      <c r="AZ4" s="461"/>
      <c r="BA4" s="461"/>
      <c r="BB4" s="461"/>
      <c r="BC4" s="461"/>
      <c r="BD4" s="461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2:81" ht="16.5" thickTop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  <c r="BU5" s="462"/>
      <c r="BV5" s="462"/>
      <c r="BW5" s="462"/>
      <c r="BX5" s="462"/>
      <c r="BY5" s="462"/>
      <c r="BZ5" s="462"/>
      <c r="CA5" s="462"/>
      <c r="CB5" s="462"/>
      <c r="CC5" s="5"/>
    </row>
    <row r="6" spans="2:81" ht="15.75" thickTop="1" x14ac:dyDescent="0.25">
      <c r="B6" s="1182" t="s">
        <v>320</v>
      </c>
      <c r="C6" s="1156" t="s">
        <v>452</v>
      </c>
      <c r="D6" s="1157"/>
      <c r="E6" s="1157"/>
      <c r="F6" s="1156" t="s">
        <v>317</v>
      </c>
      <c r="G6" s="1157"/>
      <c r="H6" s="1157"/>
      <c r="I6" s="1156" t="s">
        <v>318</v>
      </c>
      <c r="J6" s="1157"/>
      <c r="K6" s="1157"/>
      <c r="L6" s="1156" t="s">
        <v>319</v>
      </c>
      <c r="M6" s="1157"/>
      <c r="N6" s="1157"/>
      <c r="O6" s="1156">
        <v>2021</v>
      </c>
      <c r="P6" s="1157"/>
      <c r="Q6" s="1157"/>
      <c r="R6" s="1156">
        <v>2020</v>
      </c>
      <c r="S6" s="1157"/>
      <c r="T6" s="1157"/>
      <c r="U6" s="1156">
        <v>2019</v>
      </c>
      <c r="V6" s="1157"/>
      <c r="W6" s="1157"/>
      <c r="X6" s="1156">
        <v>2018</v>
      </c>
      <c r="Y6" s="1157"/>
      <c r="Z6" s="1157"/>
      <c r="AA6" s="1156">
        <v>2017</v>
      </c>
      <c r="AB6" s="1157"/>
      <c r="AC6" s="1157"/>
      <c r="AD6" s="1156">
        <v>2016</v>
      </c>
      <c r="AE6" s="1157"/>
      <c r="AF6" s="1157"/>
      <c r="AG6" s="1156">
        <v>2015</v>
      </c>
      <c r="AH6" s="1157"/>
      <c r="AI6" s="1157"/>
      <c r="AJ6" s="1156">
        <v>2014</v>
      </c>
      <c r="AK6" s="1157"/>
      <c r="AL6" s="1157"/>
      <c r="AM6" s="1156">
        <v>2013</v>
      </c>
      <c r="AN6" s="1157"/>
      <c r="AO6" s="1157"/>
      <c r="AP6" s="1156">
        <v>2012</v>
      </c>
      <c r="AQ6" s="1157"/>
      <c r="AR6" s="1171"/>
      <c r="AS6" s="1157">
        <v>2011</v>
      </c>
      <c r="AT6" s="1157"/>
      <c r="AU6" s="1171"/>
      <c r="AV6" s="1156">
        <v>2010</v>
      </c>
      <c r="AW6" s="1157"/>
      <c r="AX6" s="1169"/>
      <c r="AY6" s="1157">
        <v>2009</v>
      </c>
      <c r="AZ6" s="1157"/>
      <c r="BA6" s="1171"/>
      <c r="BB6" s="1157">
        <v>2008</v>
      </c>
      <c r="BC6" s="1157"/>
      <c r="BD6" s="1171"/>
      <c r="BE6" s="1157">
        <v>2007</v>
      </c>
      <c r="BF6" s="1157"/>
      <c r="BG6" s="1171"/>
      <c r="BH6" s="1157">
        <v>2006</v>
      </c>
      <c r="BI6" s="1157"/>
      <c r="BJ6" s="1171"/>
      <c r="BK6" s="1157">
        <v>2005</v>
      </c>
      <c r="BL6" s="1157"/>
      <c r="BM6" s="1171"/>
      <c r="BN6" s="1157">
        <v>2004</v>
      </c>
      <c r="BO6" s="1157"/>
      <c r="BP6" s="1171"/>
      <c r="BQ6" s="1157">
        <v>2003</v>
      </c>
      <c r="BR6" s="1157"/>
      <c r="BS6" s="1171"/>
      <c r="BT6" s="1157">
        <v>2002</v>
      </c>
      <c r="BU6" s="1157"/>
      <c r="BV6" s="1171"/>
      <c r="BW6" s="1157">
        <v>2001</v>
      </c>
      <c r="BX6" s="1157"/>
      <c r="BY6" s="1171"/>
      <c r="BZ6" s="1157">
        <v>2000</v>
      </c>
      <c r="CA6" s="1157"/>
      <c r="CB6" s="1169"/>
      <c r="CC6" s="5"/>
    </row>
    <row r="7" spans="2:81" ht="15.75" thickBot="1" x14ac:dyDescent="0.3">
      <c r="B7" s="1183"/>
      <c r="C7" s="1158"/>
      <c r="D7" s="1159"/>
      <c r="E7" s="1159"/>
      <c r="F7" s="1158"/>
      <c r="G7" s="1159"/>
      <c r="H7" s="1159"/>
      <c r="I7" s="1158"/>
      <c r="J7" s="1159"/>
      <c r="K7" s="1159"/>
      <c r="L7" s="1158"/>
      <c r="M7" s="1159"/>
      <c r="N7" s="1159"/>
      <c r="O7" s="1158"/>
      <c r="P7" s="1159"/>
      <c r="Q7" s="1159"/>
      <c r="R7" s="1158"/>
      <c r="S7" s="1159"/>
      <c r="T7" s="1159"/>
      <c r="U7" s="1158"/>
      <c r="V7" s="1159"/>
      <c r="W7" s="1159"/>
      <c r="X7" s="1158"/>
      <c r="Y7" s="1159"/>
      <c r="Z7" s="1159"/>
      <c r="AA7" s="1158"/>
      <c r="AB7" s="1159"/>
      <c r="AC7" s="1159"/>
      <c r="AD7" s="1158"/>
      <c r="AE7" s="1159"/>
      <c r="AF7" s="1159"/>
      <c r="AG7" s="1158"/>
      <c r="AH7" s="1159"/>
      <c r="AI7" s="1159"/>
      <c r="AJ7" s="1158"/>
      <c r="AK7" s="1159"/>
      <c r="AL7" s="1159"/>
      <c r="AM7" s="1158"/>
      <c r="AN7" s="1159"/>
      <c r="AO7" s="1159"/>
      <c r="AP7" s="1158"/>
      <c r="AQ7" s="1159"/>
      <c r="AR7" s="1172"/>
      <c r="AS7" s="1159"/>
      <c r="AT7" s="1159"/>
      <c r="AU7" s="1172"/>
      <c r="AV7" s="1158"/>
      <c r="AW7" s="1159"/>
      <c r="AX7" s="1170"/>
      <c r="AY7" s="1159"/>
      <c r="AZ7" s="1159"/>
      <c r="BA7" s="1172"/>
      <c r="BB7" s="1159"/>
      <c r="BC7" s="1159"/>
      <c r="BD7" s="1172"/>
      <c r="BE7" s="1159"/>
      <c r="BF7" s="1159"/>
      <c r="BG7" s="1172"/>
      <c r="BH7" s="1159"/>
      <c r="BI7" s="1159"/>
      <c r="BJ7" s="1172"/>
      <c r="BK7" s="1159"/>
      <c r="BL7" s="1159"/>
      <c r="BM7" s="1172"/>
      <c r="BN7" s="1159"/>
      <c r="BO7" s="1159"/>
      <c r="BP7" s="1172"/>
      <c r="BQ7" s="1159"/>
      <c r="BR7" s="1159"/>
      <c r="BS7" s="1172"/>
      <c r="BT7" s="1159"/>
      <c r="BU7" s="1159"/>
      <c r="BV7" s="1172"/>
      <c r="BW7" s="1159"/>
      <c r="BX7" s="1159"/>
      <c r="BY7" s="1172"/>
      <c r="BZ7" s="1159"/>
      <c r="CA7" s="1159"/>
      <c r="CB7" s="1170"/>
      <c r="CC7" s="1"/>
    </row>
    <row r="8" spans="2:81" x14ac:dyDescent="0.25">
      <c r="B8" s="1183"/>
      <c r="C8" s="1160" t="s">
        <v>321</v>
      </c>
      <c r="D8" s="1163" t="s">
        <v>322</v>
      </c>
      <c r="E8" s="1166" t="s">
        <v>323</v>
      </c>
      <c r="F8" s="1160" t="s">
        <v>321</v>
      </c>
      <c r="G8" s="1163" t="s">
        <v>322</v>
      </c>
      <c r="H8" s="1166" t="s">
        <v>323</v>
      </c>
      <c r="I8" s="1160" t="s">
        <v>321</v>
      </c>
      <c r="J8" s="1163" t="s">
        <v>322</v>
      </c>
      <c r="K8" s="1166" t="s">
        <v>323</v>
      </c>
      <c r="L8" s="1160" t="s">
        <v>321</v>
      </c>
      <c r="M8" s="1163" t="s">
        <v>322</v>
      </c>
      <c r="N8" s="1166" t="s">
        <v>323</v>
      </c>
      <c r="O8" s="1160" t="s">
        <v>321</v>
      </c>
      <c r="P8" s="1163" t="s">
        <v>322</v>
      </c>
      <c r="Q8" s="1166" t="s">
        <v>323</v>
      </c>
      <c r="R8" s="1160" t="s">
        <v>321</v>
      </c>
      <c r="S8" s="1163" t="s">
        <v>322</v>
      </c>
      <c r="T8" s="1166" t="s">
        <v>323</v>
      </c>
      <c r="U8" s="1160" t="s">
        <v>321</v>
      </c>
      <c r="V8" s="1163" t="s">
        <v>322</v>
      </c>
      <c r="W8" s="1166" t="s">
        <v>323</v>
      </c>
      <c r="X8" s="1160" t="s">
        <v>321</v>
      </c>
      <c r="Y8" s="1163" t="s">
        <v>322</v>
      </c>
      <c r="Z8" s="1166" t="s">
        <v>323</v>
      </c>
      <c r="AA8" s="1160" t="s">
        <v>321</v>
      </c>
      <c r="AB8" s="1163" t="s">
        <v>322</v>
      </c>
      <c r="AC8" s="1166" t="s">
        <v>323</v>
      </c>
      <c r="AD8" s="1160" t="s">
        <v>321</v>
      </c>
      <c r="AE8" s="1163" t="s">
        <v>322</v>
      </c>
      <c r="AF8" s="1166" t="s">
        <v>323</v>
      </c>
      <c r="AG8" s="1160" t="s">
        <v>321</v>
      </c>
      <c r="AH8" s="1163" t="s">
        <v>322</v>
      </c>
      <c r="AI8" s="1166" t="s">
        <v>323</v>
      </c>
      <c r="AJ8" s="1160" t="s">
        <v>321</v>
      </c>
      <c r="AK8" s="1163" t="s">
        <v>322</v>
      </c>
      <c r="AL8" s="1166" t="s">
        <v>323</v>
      </c>
      <c r="AM8" s="1160" t="s">
        <v>321</v>
      </c>
      <c r="AN8" s="1163" t="s">
        <v>322</v>
      </c>
      <c r="AO8" s="1166" t="s">
        <v>323</v>
      </c>
      <c r="AP8" s="1160" t="s">
        <v>321</v>
      </c>
      <c r="AQ8" s="1163" t="s">
        <v>322</v>
      </c>
      <c r="AR8" s="1173" t="s">
        <v>323</v>
      </c>
      <c r="AS8" s="1176" t="s">
        <v>321</v>
      </c>
      <c r="AT8" s="1163" t="s">
        <v>322</v>
      </c>
      <c r="AU8" s="1173" t="s">
        <v>323</v>
      </c>
      <c r="AV8" s="1160" t="s">
        <v>321</v>
      </c>
      <c r="AW8" s="1163" t="s">
        <v>322</v>
      </c>
      <c r="AX8" s="1179" t="s">
        <v>323</v>
      </c>
      <c r="AY8" s="1176" t="s">
        <v>321</v>
      </c>
      <c r="AZ8" s="1163" t="s">
        <v>322</v>
      </c>
      <c r="BA8" s="1173" t="s">
        <v>323</v>
      </c>
      <c r="BB8" s="1176" t="s">
        <v>321</v>
      </c>
      <c r="BC8" s="1163" t="s">
        <v>322</v>
      </c>
      <c r="BD8" s="1173" t="s">
        <v>323</v>
      </c>
      <c r="BE8" s="1176" t="s">
        <v>321</v>
      </c>
      <c r="BF8" s="1163" t="s">
        <v>322</v>
      </c>
      <c r="BG8" s="1173" t="s">
        <v>323</v>
      </c>
      <c r="BH8" s="1176" t="s">
        <v>321</v>
      </c>
      <c r="BI8" s="1163" t="s">
        <v>322</v>
      </c>
      <c r="BJ8" s="1173" t="s">
        <v>323</v>
      </c>
      <c r="BK8" s="1176" t="s">
        <v>321</v>
      </c>
      <c r="BL8" s="1163" t="s">
        <v>322</v>
      </c>
      <c r="BM8" s="1173" t="s">
        <v>323</v>
      </c>
      <c r="BN8" s="1176" t="s">
        <v>321</v>
      </c>
      <c r="BO8" s="1163" t="s">
        <v>322</v>
      </c>
      <c r="BP8" s="1173" t="s">
        <v>323</v>
      </c>
      <c r="BQ8" s="1176" t="s">
        <v>321</v>
      </c>
      <c r="BR8" s="1163" t="s">
        <v>322</v>
      </c>
      <c r="BS8" s="1173" t="s">
        <v>323</v>
      </c>
      <c r="BT8" s="1176" t="s">
        <v>321</v>
      </c>
      <c r="BU8" s="1163" t="s">
        <v>322</v>
      </c>
      <c r="BV8" s="1173" t="s">
        <v>323</v>
      </c>
      <c r="BW8" s="1176" t="s">
        <v>321</v>
      </c>
      <c r="BX8" s="1163" t="s">
        <v>322</v>
      </c>
      <c r="BY8" s="1173" t="s">
        <v>323</v>
      </c>
      <c r="BZ8" s="1176" t="s">
        <v>321</v>
      </c>
      <c r="CA8" s="1163" t="s">
        <v>322</v>
      </c>
      <c r="CB8" s="1179" t="s">
        <v>323</v>
      </c>
      <c r="CC8" s="1"/>
    </row>
    <row r="9" spans="2:81" x14ac:dyDescent="0.25">
      <c r="B9" s="1183"/>
      <c r="C9" s="1161"/>
      <c r="D9" s="1164"/>
      <c r="E9" s="1167"/>
      <c r="F9" s="1161"/>
      <c r="G9" s="1164"/>
      <c r="H9" s="1167"/>
      <c r="I9" s="1161"/>
      <c r="J9" s="1164"/>
      <c r="K9" s="1167"/>
      <c r="L9" s="1161"/>
      <c r="M9" s="1164"/>
      <c r="N9" s="1167"/>
      <c r="O9" s="1161"/>
      <c r="P9" s="1164"/>
      <c r="Q9" s="1167"/>
      <c r="R9" s="1161"/>
      <c r="S9" s="1164"/>
      <c r="T9" s="1167"/>
      <c r="U9" s="1161"/>
      <c r="V9" s="1164"/>
      <c r="W9" s="1167"/>
      <c r="X9" s="1161"/>
      <c r="Y9" s="1164"/>
      <c r="Z9" s="1167"/>
      <c r="AA9" s="1161"/>
      <c r="AB9" s="1164"/>
      <c r="AC9" s="1167"/>
      <c r="AD9" s="1161"/>
      <c r="AE9" s="1164"/>
      <c r="AF9" s="1167"/>
      <c r="AG9" s="1161"/>
      <c r="AH9" s="1164"/>
      <c r="AI9" s="1167"/>
      <c r="AJ9" s="1161"/>
      <c r="AK9" s="1164"/>
      <c r="AL9" s="1167"/>
      <c r="AM9" s="1161"/>
      <c r="AN9" s="1164"/>
      <c r="AO9" s="1167"/>
      <c r="AP9" s="1161"/>
      <c r="AQ9" s="1164"/>
      <c r="AR9" s="1174"/>
      <c r="AS9" s="1177"/>
      <c r="AT9" s="1164"/>
      <c r="AU9" s="1174"/>
      <c r="AV9" s="1161"/>
      <c r="AW9" s="1164"/>
      <c r="AX9" s="1180"/>
      <c r="AY9" s="1177"/>
      <c r="AZ9" s="1164"/>
      <c r="BA9" s="1174"/>
      <c r="BB9" s="1177"/>
      <c r="BC9" s="1164"/>
      <c r="BD9" s="1174"/>
      <c r="BE9" s="1177"/>
      <c r="BF9" s="1164"/>
      <c r="BG9" s="1174"/>
      <c r="BH9" s="1177"/>
      <c r="BI9" s="1164"/>
      <c r="BJ9" s="1174"/>
      <c r="BK9" s="1177"/>
      <c r="BL9" s="1164"/>
      <c r="BM9" s="1174"/>
      <c r="BN9" s="1177"/>
      <c r="BO9" s="1164"/>
      <c r="BP9" s="1174"/>
      <c r="BQ9" s="1177"/>
      <c r="BR9" s="1164"/>
      <c r="BS9" s="1174"/>
      <c r="BT9" s="1177"/>
      <c r="BU9" s="1164"/>
      <c r="BV9" s="1174"/>
      <c r="BW9" s="1177"/>
      <c r="BX9" s="1164"/>
      <c r="BY9" s="1174"/>
      <c r="BZ9" s="1177"/>
      <c r="CA9" s="1164"/>
      <c r="CB9" s="1180"/>
      <c r="CC9" s="1"/>
    </row>
    <row r="10" spans="2:81" ht="15.75" thickBot="1" x14ac:dyDescent="0.3">
      <c r="B10" s="1184"/>
      <c r="C10" s="1162"/>
      <c r="D10" s="1165"/>
      <c r="E10" s="1168"/>
      <c r="F10" s="1162"/>
      <c r="G10" s="1165"/>
      <c r="H10" s="1168"/>
      <c r="I10" s="1162"/>
      <c r="J10" s="1165"/>
      <c r="K10" s="1168"/>
      <c r="L10" s="1162"/>
      <c r="M10" s="1165"/>
      <c r="N10" s="1168"/>
      <c r="O10" s="1162"/>
      <c r="P10" s="1165"/>
      <c r="Q10" s="1168"/>
      <c r="R10" s="1162"/>
      <c r="S10" s="1165"/>
      <c r="T10" s="1168"/>
      <c r="U10" s="1162"/>
      <c r="V10" s="1165"/>
      <c r="W10" s="1168"/>
      <c r="X10" s="1162"/>
      <c r="Y10" s="1165"/>
      <c r="Z10" s="1168"/>
      <c r="AA10" s="1162"/>
      <c r="AB10" s="1165"/>
      <c r="AC10" s="1168"/>
      <c r="AD10" s="1162"/>
      <c r="AE10" s="1165"/>
      <c r="AF10" s="1168"/>
      <c r="AG10" s="1162"/>
      <c r="AH10" s="1165"/>
      <c r="AI10" s="1168"/>
      <c r="AJ10" s="1162"/>
      <c r="AK10" s="1165"/>
      <c r="AL10" s="1168"/>
      <c r="AM10" s="1162"/>
      <c r="AN10" s="1165"/>
      <c r="AO10" s="1168"/>
      <c r="AP10" s="1162"/>
      <c r="AQ10" s="1165"/>
      <c r="AR10" s="1175"/>
      <c r="AS10" s="1178"/>
      <c r="AT10" s="1165"/>
      <c r="AU10" s="1175"/>
      <c r="AV10" s="1162"/>
      <c r="AW10" s="1165"/>
      <c r="AX10" s="1181"/>
      <c r="AY10" s="1178"/>
      <c r="AZ10" s="1165"/>
      <c r="BA10" s="1175"/>
      <c r="BB10" s="1178"/>
      <c r="BC10" s="1165"/>
      <c r="BD10" s="1175"/>
      <c r="BE10" s="1178"/>
      <c r="BF10" s="1165"/>
      <c r="BG10" s="1175"/>
      <c r="BH10" s="1178"/>
      <c r="BI10" s="1165"/>
      <c r="BJ10" s="1175"/>
      <c r="BK10" s="1178"/>
      <c r="BL10" s="1165"/>
      <c r="BM10" s="1175"/>
      <c r="BN10" s="1178"/>
      <c r="BO10" s="1165"/>
      <c r="BP10" s="1175"/>
      <c r="BQ10" s="1178"/>
      <c r="BR10" s="1165"/>
      <c r="BS10" s="1175"/>
      <c r="BT10" s="1178"/>
      <c r="BU10" s="1165"/>
      <c r="BV10" s="1175"/>
      <c r="BW10" s="1178"/>
      <c r="BX10" s="1165"/>
      <c r="BY10" s="1175"/>
      <c r="BZ10" s="1178"/>
      <c r="CA10" s="1165"/>
      <c r="CB10" s="1181"/>
      <c r="CC10" s="1"/>
    </row>
    <row r="11" spans="2:81" x14ac:dyDescent="0.25">
      <c r="B11" s="8"/>
      <c r="C11" s="463"/>
      <c r="D11" s="464"/>
      <c r="E11" s="465"/>
      <c r="F11" s="466"/>
      <c r="G11" s="467"/>
      <c r="H11" s="5"/>
      <c r="I11" s="468"/>
      <c r="J11" s="464"/>
      <c r="K11" s="469"/>
      <c r="L11" s="468"/>
      <c r="M11" s="1"/>
      <c r="N11" s="1"/>
      <c r="O11" s="463"/>
      <c r="P11" s="464"/>
      <c r="Q11" s="1"/>
      <c r="R11" s="463"/>
      <c r="S11" s="464"/>
      <c r="T11" s="465"/>
      <c r="U11" s="468"/>
      <c r="V11" s="470"/>
      <c r="W11" s="471"/>
      <c r="X11" s="472"/>
      <c r="Y11" s="470"/>
      <c r="Z11" s="471"/>
      <c r="AA11" s="472"/>
      <c r="AB11" s="470"/>
      <c r="AC11" s="471"/>
      <c r="AD11" s="472"/>
      <c r="AE11" s="470"/>
      <c r="AF11" s="471"/>
      <c r="AG11" s="472"/>
      <c r="AH11" s="470"/>
      <c r="AI11" s="471"/>
      <c r="AJ11" s="472"/>
      <c r="AK11" s="470"/>
      <c r="AL11" s="471"/>
      <c r="AM11" s="472"/>
      <c r="AN11" s="470"/>
      <c r="AO11" s="471"/>
      <c r="AP11" s="70"/>
      <c r="AQ11" s="10"/>
      <c r="AR11" s="473"/>
      <c r="AS11" s="474"/>
      <c r="AT11" s="470"/>
      <c r="AU11" s="475"/>
      <c r="AV11" s="472"/>
      <c r="AW11" s="470"/>
      <c r="AX11" s="476"/>
      <c r="AY11" s="474"/>
      <c r="AZ11" s="470"/>
      <c r="BA11" s="475"/>
      <c r="BB11" s="474"/>
      <c r="BC11" s="470"/>
      <c r="BD11" s="475"/>
      <c r="BE11" s="474"/>
      <c r="BF11" s="470"/>
      <c r="BG11" s="475"/>
      <c r="BH11" s="474"/>
      <c r="BI11" s="470"/>
      <c r="BJ11" s="475"/>
      <c r="BK11" s="474"/>
      <c r="BL11" s="470"/>
      <c r="BM11" s="475"/>
      <c r="BN11" s="474"/>
      <c r="BO11" s="470"/>
      <c r="BP11" s="475"/>
      <c r="BQ11" s="474"/>
      <c r="BR11" s="470"/>
      <c r="BS11" s="475"/>
      <c r="BT11" s="474"/>
      <c r="BU11" s="470"/>
      <c r="BV11" s="475"/>
      <c r="BW11" s="474"/>
      <c r="BX11" s="470"/>
      <c r="BY11" s="475"/>
      <c r="BZ11" s="474"/>
      <c r="CA11" s="470"/>
      <c r="CB11" s="476"/>
      <c r="CC11" s="1"/>
    </row>
    <row r="12" spans="2:81" ht="15.75" x14ac:dyDescent="0.25">
      <c r="B12" s="174" t="s">
        <v>29</v>
      </c>
      <c r="C12" s="69">
        <f>(O12+R12)</f>
        <v>36478</v>
      </c>
      <c r="D12" s="69">
        <f t="shared" ref="D12:E12" si="0">(P12+S12)</f>
        <v>25513</v>
      </c>
      <c r="E12" s="69">
        <f t="shared" si="0"/>
        <v>10965</v>
      </c>
      <c r="F12" s="480">
        <v>162341</v>
      </c>
      <c r="G12" s="481">
        <v>106870</v>
      </c>
      <c r="H12" s="482">
        <v>55471</v>
      </c>
      <c r="I12" s="483">
        <v>87463</v>
      </c>
      <c r="J12" s="484">
        <v>59579</v>
      </c>
      <c r="K12" s="485">
        <v>27884</v>
      </c>
      <c r="L12" s="483">
        <v>74878</v>
      </c>
      <c r="M12" s="478">
        <v>47291</v>
      </c>
      <c r="N12" s="478">
        <v>27587</v>
      </c>
      <c r="O12" s="477">
        <v>18496</v>
      </c>
      <c r="P12" s="60">
        <v>12520</v>
      </c>
      <c r="Q12" s="478">
        <f>(O12-P12)</f>
        <v>5976</v>
      </c>
      <c r="R12" s="69">
        <v>17982</v>
      </c>
      <c r="S12" s="34">
        <v>12993</v>
      </c>
      <c r="T12" s="479">
        <v>4989</v>
      </c>
      <c r="U12" s="483">
        <v>18491</v>
      </c>
      <c r="V12" s="486">
        <v>12053</v>
      </c>
      <c r="W12" s="485">
        <v>6438</v>
      </c>
      <c r="X12" s="477">
        <v>18647</v>
      </c>
      <c r="Y12" s="487">
        <v>12975</v>
      </c>
      <c r="Z12" s="485">
        <v>5672</v>
      </c>
      <c r="AA12" s="488">
        <v>16224</v>
      </c>
      <c r="AB12" s="486">
        <v>12384</v>
      </c>
      <c r="AC12" s="489">
        <v>3840</v>
      </c>
      <c r="AD12" s="69">
        <v>17044</v>
      </c>
      <c r="AE12" s="490">
        <v>11059</v>
      </c>
      <c r="AF12" s="489">
        <v>5985</v>
      </c>
      <c r="AG12" s="69">
        <v>17057</v>
      </c>
      <c r="AH12" s="9">
        <v>11108</v>
      </c>
      <c r="AI12" s="489">
        <v>5949</v>
      </c>
      <c r="AJ12" s="69">
        <v>16331</v>
      </c>
      <c r="AK12" s="9">
        <v>10541</v>
      </c>
      <c r="AL12" s="489">
        <v>5790</v>
      </c>
      <c r="AM12" s="69">
        <v>17918</v>
      </c>
      <c r="AN12" s="9">
        <v>10667</v>
      </c>
      <c r="AO12" s="489">
        <v>7251</v>
      </c>
      <c r="AP12" s="69">
        <v>15217</v>
      </c>
      <c r="AQ12" s="9">
        <v>9232</v>
      </c>
      <c r="AR12" s="491">
        <v>5985</v>
      </c>
      <c r="AS12" s="492">
        <v>13481</v>
      </c>
      <c r="AT12" s="140">
        <v>8362</v>
      </c>
      <c r="AU12" s="493">
        <v>5119</v>
      </c>
      <c r="AV12" s="494">
        <v>11931</v>
      </c>
      <c r="AW12" s="140">
        <v>8489</v>
      </c>
      <c r="AX12" s="495">
        <v>3442</v>
      </c>
      <c r="AY12" s="492">
        <v>11123</v>
      </c>
      <c r="AZ12" s="140">
        <v>8133</v>
      </c>
      <c r="BA12" s="493">
        <v>2990</v>
      </c>
      <c r="BB12" s="492">
        <v>13018</v>
      </c>
      <c r="BC12" s="140">
        <v>8927</v>
      </c>
      <c r="BD12" s="493">
        <v>4091</v>
      </c>
      <c r="BE12" s="492">
        <v>18582</v>
      </c>
      <c r="BF12" s="140">
        <v>13232</v>
      </c>
      <c r="BG12" s="493">
        <v>5350</v>
      </c>
      <c r="BH12" s="492">
        <v>23262</v>
      </c>
      <c r="BI12" s="140">
        <v>17858</v>
      </c>
      <c r="BJ12" s="493">
        <v>5404</v>
      </c>
      <c r="BK12" s="492">
        <v>30180</v>
      </c>
      <c r="BL12" s="140">
        <v>22909</v>
      </c>
      <c r="BM12" s="493">
        <v>7271</v>
      </c>
      <c r="BN12" s="492">
        <v>27382</v>
      </c>
      <c r="BO12" s="140">
        <v>21553</v>
      </c>
      <c r="BP12" s="493">
        <v>5829</v>
      </c>
      <c r="BQ12" s="492">
        <v>29914</v>
      </c>
      <c r="BR12" s="140">
        <v>23398</v>
      </c>
      <c r="BS12" s="493">
        <v>6516</v>
      </c>
      <c r="BT12" s="492">
        <v>29293</v>
      </c>
      <c r="BU12" s="140">
        <v>24004</v>
      </c>
      <c r="BV12" s="493">
        <v>5289</v>
      </c>
      <c r="BW12" s="492">
        <v>29059</v>
      </c>
      <c r="BX12" s="140">
        <v>23708</v>
      </c>
      <c r="BY12" s="493">
        <v>5351</v>
      </c>
      <c r="BZ12" s="492">
        <v>30358</v>
      </c>
      <c r="CA12" s="140">
        <v>25132</v>
      </c>
      <c r="CB12" s="495">
        <v>5226</v>
      </c>
      <c r="CC12" s="496"/>
    </row>
    <row r="13" spans="2:81" ht="15.75" x14ac:dyDescent="0.25">
      <c r="B13" s="497"/>
      <c r="C13" s="68"/>
      <c r="D13" s="22"/>
      <c r="E13" s="499"/>
      <c r="F13" s="480"/>
      <c r="G13" s="481"/>
      <c r="H13" s="482"/>
      <c r="I13" s="480"/>
      <c r="J13" s="481"/>
      <c r="K13" s="500"/>
      <c r="L13" s="480"/>
      <c r="M13" s="482"/>
      <c r="N13" s="482"/>
      <c r="O13" s="498"/>
      <c r="P13" s="60"/>
      <c r="Q13" s="482"/>
      <c r="R13" s="68"/>
      <c r="S13" s="22"/>
      <c r="T13" s="499"/>
      <c r="U13" s="480"/>
      <c r="V13" s="501"/>
      <c r="W13" s="500"/>
      <c r="X13" s="498"/>
      <c r="Y13" s="501"/>
      <c r="Z13" s="500"/>
      <c r="AA13" s="502"/>
      <c r="AB13" s="501"/>
      <c r="AC13" s="169"/>
      <c r="AD13" s="68"/>
      <c r="AE13" s="12"/>
      <c r="AF13" s="169"/>
      <c r="AG13" s="68"/>
      <c r="AH13" s="12"/>
      <c r="AI13" s="169"/>
      <c r="AJ13" s="68"/>
      <c r="AK13" s="12"/>
      <c r="AL13" s="169"/>
      <c r="AM13" s="68"/>
      <c r="AN13" s="12"/>
      <c r="AO13" s="169"/>
      <c r="AP13" s="68"/>
      <c r="AQ13" s="12"/>
      <c r="AR13" s="503"/>
      <c r="AS13" s="504"/>
      <c r="AT13" s="505"/>
      <c r="AU13" s="506"/>
      <c r="AV13" s="507"/>
      <c r="AW13" s="505"/>
      <c r="AX13" s="508"/>
      <c r="AY13" s="504"/>
      <c r="AZ13" s="505"/>
      <c r="BA13" s="506"/>
      <c r="BB13" s="504"/>
      <c r="BC13" s="505"/>
      <c r="BD13" s="506"/>
      <c r="BE13" s="504"/>
      <c r="BF13" s="505"/>
      <c r="BG13" s="506"/>
      <c r="BH13" s="504"/>
      <c r="BI13" s="505"/>
      <c r="BJ13" s="506"/>
      <c r="BK13" s="504"/>
      <c r="BL13" s="505"/>
      <c r="BM13" s="506"/>
      <c r="BN13" s="504"/>
      <c r="BO13" s="505"/>
      <c r="BP13" s="506"/>
      <c r="BQ13" s="504"/>
      <c r="BR13" s="505"/>
      <c r="BS13" s="506"/>
      <c r="BT13" s="504"/>
      <c r="BU13" s="505"/>
      <c r="BV13" s="506"/>
      <c r="BW13" s="504"/>
      <c r="BX13" s="505"/>
      <c r="BY13" s="506"/>
      <c r="BZ13" s="504"/>
      <c r="CA13" s="505"/>
      <c r="CB13" s="508"/>
      <c r="CC13" s="509"/>
    </row>
    <row r="14" spans="2:81" ht="15.75" x14ac:dyDescent="0.25">
      <c r="B14" s="497"/>
      <c r="C14" s="68"/>
      <c r="D14" s="22"/>
      <c r="E14" s="499"/>
      <c r="F14" s="480"/>
      <c r="G14" s="481"/>
      <c r="H14" s="482"/>
      <c r="I14" s="480"/>
      <c r="J14" s="481"/>
      <c r="K14" s="500"/>
      <c r="L14" s="480"/>
      <c r="M14" s="482"/>
      <c r="N14" s="482"/>
      <c r="O14" s="498"/>
      <c r="P14" s="60"/>
      <c r="Q14" s="482"/>
      <c r="R14" s="68"/>
      <c r="S14" s="22"/>
      <c r="T14" s="499"/>
      <c r="U14" s="480"/>
      <c r="V14" s="501"/>
      <c r="W14" s="500"/>
      <c r="X14" s="498"/>
      <c r="Y14" s="501"/>
      <c r="Z14" s="500"/>
      <c r="AA14" s="502"/>
      <c r="AB14" s="501"/>
      <c r="AC14" s="169"/>
      <c r="AD14" s="68"/>
      <c r="AE14" s="12"/>
      <c r="AF14" s="169"/>
      <c r="AG14" s="68"/>
      <c r="AH14" s="12"/>
      <c r="AI14" s="169"/>
      <c r="AJ14" s="68"/>
      <c r="AK14" s="12"/>
      <c r="AL14" s="169"/>
      <c r="AM14" s="68"/>
      <c r="AN14" s="12"/>
      <c r="AO14" s="169"/>
      <c r="AP14" s="68"/>
      <c r="AQ14" s="12"/>
      <c r="AR14" s="503"/>
      <c r="AS14" s="510"/>
      <c r="AT14" s="12"/>
      <c r="AU14" s="503"/>
      <c r="AV14" s="70"/>
      <c r="AW14" s="10"/>
      <c r="AX14" s="511"/>
      <c r="AY14" s="510"/>
      <c r="AZ14" s="12"/>
      <c r="BA14" s="503"/>
      <c r="BB14" s="510"/>
      <c r="BC14" s="12"/>
      <c r="BD14" s="503"/>
      <c r="BE14" s="510"/>
      <c r="BF14" s="12"/>
      <c r="BG14" s="503"/>
      <c r="BH14" s="510"/>
      <c r="BI14" s="12"/>
      <c r="BJ14" s="503"/>
      <c r="BK14" s="510"/>
      <c r="BL14" s="10"/>
      <c r="BM14" s="503"/>
      <c r="BN14" s="510"/>
      <c r="BO14" s="10"/>
      <c r="BP14" s="503"/>
      <c r="BQ14" s="512"/>
      <c r="BR14" s="10"/>
      <c r="BS14" s="503"/>
      <c r="BT14" s="512"/>
      <c r="BU14" s="10"/>
      <c r="BV14" s="503"/>
      <c r="BW14" s="510"/>
      <c r="BX14" s="12"/>
      <c r="BY14" s="503"/>
      <c r="BZ14" s="512"/>
      <c r="CA14" s="10"/>
      <c r="CB14" s="511"/>
      <c r="CC14" s="5"/>
    </row>
    <row r="15" spans="2:81" ht="15.75" x14ac:dyDescent="0.25">
      <c r="B15" s="174" t="s">
        <v>30</v>
      </c>
      <c r="C15" s="69">
        <f t="shared" ref="C15:C77" si="1">(O15+R15)</f>
        <v>55</v>
      </c>
      <c r="D15" s="69">
        <f t="shared" ref="D15:D77" si="2">(P15+S15)</f>
        <v>55</v>
      </c>
      <c r="E15" s="69">
        <f t="shared" ref="E15:E77" si="3">(Q15+T15)</f>
        <v>0</v>
      </c>
      <c r="F15" s="483">
        <v>507</v>
      </c>
      <c r="G15" s="484">
        <v>325</v>
      </c>
      <c r="H15" s="478">
        <v>182</v>
      </c>
      <c r="I15" s="483">
        <v>206</v>
      </c>
      <c r="J15" s="484">
        <v>121</v>
      </c>
      <c r="K15" s="485">
        <v>85</v>
      </c>
      <c r="L15" s="483">
        <v>301</v>
      </c>
      <c r="M15" s="478">
        <v>204</v>
      </c>
      <c r="N15" s="478">
        <v>97</v>
      </c>
      <c r="O15" s="477">
        <v>36</v>
      </c>
      <c r="P15" s="60">
        <v>36</v>
      </c>
      <c r="Q15" s="478">
        <f t="shared" ref="Q15:Q16" si="4">(O15-P15)</f>
        <v>0</v>
      </c>
      <c r="R15" s="69">
        <v>19</v>
      </c>
      <c r="S15" s="34">
        <v>19</v>
      </c>
      <c r="T15" s="479">
        <v>0</v>
      </c>
      <c r="U15" s="483">
        <v>65</v>
      </c>
      <c r="V15" s="486">
        <v>25</v>
      </c>
      <c r="W15" s="485">
        <v>40</v>
      </c>
      <c r="X15" s="477">
        <v>30</v>
      </c>
      <c r="Y15" s="486">
        <v>30</v>
      </c>
      <c r="Z15" s="485">
        <v>0</v>
      </c>
      <c r="AA15" s="488">
        <v>21</v>
      </c>
      <c r="AB15" s="486">
        <v>21</v>
      </c>
      <c r="AC15" s="489">
        <v>0</v>
      </c>
      <c r="AD15" s="69">
        <v>41</v>
      </c>
      <c r="AE15" s="9">
        <v>25</v>
      </c>
      <c r="AF15" s="489">
        <v>16</v>
      </c>
      <c r="AG15" s="69">
        <v>49</v>
      </c>
      <c r="AH15" s="9">
        <v>20</v>
      </c>
      <c r="AI15" s="489">
        <v>29</v>
      </c>
      <c r="AJ15" s="69">
        <v>25</v>
      </c>
      <c r="AK15" s="9">
        <v>20</v>
      </c>
      <c r="AL15" s="489">
        <v>5</v>
      </c>
      <c r="AM15" s="69">
        <v>46</v>
      </c>
      <c r="AN15" s="9">
        <v>26</v>
      </c>
      <c r="AO15" s="489">
        <v>20</v>
      </c>
      <c r="AP15" s="69">
        <v>38</v>
      </c>
      <c r="AQ15" s="9">
        <v>38</v>
      </c>
      <c r="AR15" s="491">
        <v>0</v>
      </c>
      <c r="AS15" s="492">
        <v>70</v>
      </c>
      <c r="AT15" s="140">
        <v>64</v>
      </c>
      <c r="AU15" s="493">
        <v>6</v>
      </c>
      <c r="AV15" s="494">
        <v>122</v>
      </c>
      <c r="AW15" s="140">
        <v>56</v>
      </c>
      <c r="AX15" s="495">
        <v>66</v>
      </c>
      <c r="AY15" s="492">
        <v>138</v>
      </c>
      <c r="AZ15" s="140">
        <v>63</v>
      </c>
      <c r="BA15" s="493">
        <v>75</v>
      </c>
      <c r="BB15" s="492">
        <v>81</v>
      </c>
      <c r="BC15" s="140">
        <v>72</v>
      </c>
      <c r="BD15" s="493">
        <v>9</v>
      </c>
      <c r="BE15" s="492">
        <v>135</v>
      </c>
      <c r="BF15" s="140">
        <v>133</v>
      </c>
      <c r="BG15" s="493">
        <v>2</v>
      </c>
      <c r="BH15" s="492">
        <v>120</v>
      </c>
      <c r="BI15" s="140">
        <v>120</v>
      </c>
      <c r="BJ15" s="493">
        <v>0</v>
      </c>
      <c r="BK15" s="492">
        <v>114</v>
      </c>
      <c r="BL15" s="140">
        <v>104</v>
      </c>
      <c r="BM15" s="493">
        <v>10</v>
      </c>
      <c r="BN15" s="492">
        <v>120</v>
      </c>
      <c r="BO15" s="140">
        <v>100</v>
      </c>
      <c r="BP15" s="493">
        <v>20</v>
      </c>
      <c r="BQ15" s="492">
        <v>107</v>
      </c>
      <c r="BR15" s="140">
        <v>107</v>
      </c>
      <c r="BS15" s="493">
        <v>0</v>
      </c>
      <c r="BT15" s="492">
        <v>103</v>
      </c>
      <c r="BU15" s="140">
        <v>91</v>
      </c>
      <c r="BV15" s="493">
        <v>12</v>
      </c>
      <c r="BW15" s="492">
        <v>80</v>
      </c>
      <c r="BX15" s="140">
        <v>73</v>
      </c>
      <c r="BY15" s="493">
        <v>7</v>
      </c>
      <c r="BZ15" s="492">
        <v>79</v>
      </c>
      <c r="CA15" s="140">
        <v>79</v>
      </c>
      <c r="CB15" s="495">
        <v>0</v>
      </c>
      <c r="CC15" s="496"/>
    </row>
    <row r="16" spans="2:81" ht="15.75" x14ac:dyDescent="0.25">
      <c r="B16" s="497" t="s">
        <v>31</v>
      </c>
      <c r="C16" s="69">
        <f t="shared" si="1"/>
        <v>39</v>
      </c>
      <c r="D16" s="69">
        <f t="shared" si="2"/>
        <v>39</v>
      </c>
      <c r="E16" s="69">
        <f t="shared" si="3"/>
        <v>0</v>
      </c>
      <c r="F16" s="480">
        <v>304</v>
      </c>
      <c r="G16" s="481">
        <v>242</v>
      </c>
      <c r="H16" s="482">
        <v>62</v>
      </c>
      <c r="I16" s="480">
        <v>146</v>
      </c>
      <c r="J16" s="481">
        <v>106</v>
      </c>
      <c r="K16" s="500">
        <v>40</v>
      </c>
      <c r="L16" s="480">
        <v>158</v>
      </c>
      <c r="M16" s="482">
        <v>136</v>
      </c>
      <c r="N16" s="482">
        <v>22</v>
      </c>
      <c r="O16" s="498">
        <v>22</v>
      </c>
      <c r="P16" s="94">
        <v>22</v>
      </c>
      <c r="Q16" s="478">
        <f t="shared" si="4"/>
        <v>0</v>
      </c>
      <c r="R16" s="68">
        <v>17</v>
      </c>
      <c r="S16" s="22">
        <v>17</v>
      </c>
      <c r="T16" s="479">
        <v>0</v>
      </c>
      <c r="U16" s="480">
        <v>59</v>
      </c>
      <c r="V16" s="501">
        <v>19</v>
      </c>
      <c r="W16" s="500">
        <v>40</v>
      </c>
      <c r="X16" s="498">
        <v>27</v>
      </c>
      <c r="Y16" s="501">
        <v>27</v>
      </c>
      <c r="Z16" s="500">
        <v>0</v>
      </c>
      <c r="AA16" s="502">
        <v>19</v>
      </c>
      <c r="AB16" s="501">
        <v>19</v>
      </c>
      <c r="AC16" s="169">
        <v>0</v>
      </c>
      <c r="AD16" s="68">
        <v>21</v>
      </c>
      <c r="AE16" s="12">
        <v>21</v>
      </c>
      <c r="AF16" s="169">
        <v>0</v>
      </c>
      <c r="AG16" s="68">
        <v>20</v>
      </c>
      <c r="AH16" s="12">
        <v>20</v>
      </c>
      <c r="AI16" s="169">
        <v>0</v>
      </c>
      <c r="AJ16" s="68">
        <v>15</v>
      </c>
      <c r="AK16" s="12">
        <v>15</v>
      </c>
      <c r="AL16" s="169">
        <v>0</v>
      </c>
      <c r="AM16" s="68">
        <v>41</v>
      </c>
      <c r="AN16" s="12">
        <v>21</v>
      </c>
      <c r="AO16" s="169">
        <v>20</v>
      </c>
      <c r="AP16" s="68">
        <v>31</v>
      </c>
      <c r="AQ16" s="12">
        <v>31</v>
      </c>
      <c r="AR16" s="503">
        <v>0</v>
      </c>
      <c r="AS16" s="510">
        <v>39</v>
      </c>
      <c r="AT16" s="12">
        <v>37</v>
      </c>
      <c r="AU16" s="503">
        <v>2</v>
      </c>
      <c r="AV16" s="68">
        <v>32</v>
      </c>
      <c r="AW16" s="12">
        <v>32</v>
      </c>
      <c r="AX16" s="511">
        <v>0</v>
      </c>
      <c r="AY16" s="510">
        <v>53</v>
      </c>
      <c r="AZ16" s="12">
        <v>51</v>
      </c>
      <c r="BA16" s="503">
        <v>2</v>
      </c>
      <c r="BB16" s="510">
        <v>62</v>
      </c>
      <c r="BC16" s="12">
        <v>62</v>
      </c>
      <c r="BD16" s="503">
        <v>0</v>
      </c>
      <c r="BE16" s="510">
        <v>94</v>
      </c>
      <c r="BF16" s="12">
        <v>92</v>
      </c>
      <c r="BG16" s="503">
        <v>2</v>
      </c>
      <c r="BH16" s="510">
        <v>86</v>
      </c>
      <c r="BI16" s="12">
        <v>86</v>
      </c>
      <c r="BJ16" s="503">
        <v>0</v>
      </c>
      <c r="BK16" s="510">
        <v>80</v>
      </c>
      <c r="BL16" s="12">
        <v>80</v>
      </c>
      <c r="BM16" s="503">
        <v>0</v>
      </c>
      <c r="BN16" s="510">
        <v>84</v>
      </c>
      <c r="BO16" s="12">
        <v>82</v>
      </c>
      <c r="BP16" s="503">
        <v>2</v>
      </c>
      <c r="BQ16" s="510">
        <v>76</v>
      </c>
      <c r="BR16" s="12">
        <v>76</v>
      </c>
      <c r="BS16" s="503">
        <v>0</v>
      </c>
      <c r="BT16" s="510">
        <v>77</v>
      </c>
      <c r="BU16" s="12">
        <v>75</v>
      </c>
      <c r="BV16" s="503">
        <v>2</v>
      </c>
      <c r="BW16" s="510">
        <v>65</v>
      </c>
      <c r="BX16" s="12">
        <v>65</v>
      </c>
      <c r="BY16" s="503">
        <v>0</v>
      </c>
      <c r="BZ16" s="510">
        <v>65</v>
      </c>
      <c r="CA16" s="12">
        <v>65</v>
      </c>
      <c r="CB16" s="511">
        <v>0</v>
      </c>
      <c r="CC16" s="5"/>
    </row>
    <row r="17" spans="2:81" ht="15.75" x14ac:dyDescent="0.25">
      <c r="B17" s="497" t="s">
        <v>32</v>
      </c>
      <c r="C17" s="69">
        <f t="shared" si="1"/>
        <v>0</v>
      </c>
      <c r="D17" s="69">
        <f t="shared" si="2"/>
        <v>0</v>
      </c>
      <c r="E17" s="69">
        <f t="shared" si="3"/>
        <v>0</v>
      </c>
      <c r="F17" s="480">
        <v>2</v>
      </c>
      <c r="G17" s="481">
        <v>2</v>
      </c>
      <c r="H17" s="482">
        <v>0</v>
      </c>
      <c r="I17" s="480">
        <v>0</v>
      </c>
      <c r="J17" s="481">
        <v>0</v>
      </c>
      <c r="K17" s="500">
        <v>0</v>
      </c>
      <c r="L17" s="480">
        <v>2</v>
      </c>
      <c r="M17" s="482">
        <v>2</v>
      </c>
      <c r="N17" s="482">
        <v>0</v>
      </c>
      <c r="O17" s="498">
        <v>0</v>
      </c>
      <c r="P17" s="94">
        <v>0</v>
      </c>
      <c r="Q17" s="482"/>
      <c r="R17" s="68">
        <v>0</v>
      </c>
      <c r="S17" s="22"/>
      <c r="T17" s="499"/>
      <c r="U17" s="480">
        <v>0</v>
      </c>
      <c r="V17" s="501">
        <v>0</v>
      </c>
      <c r="W17" s="500">
        <v>0</v>
      </c>
      <c r="X17" s="498">
        <v>0</v>
      </c>
      <c r="Y17" s="501">
        <v>0</v>
      </c>
      <c r="Z17" s="500">
        <v>0</v>
      </c>
      <c r="AA17" s="502">
        <v>0</v>
      </c>
      <c r="AB17" s="501">
        <v>0</v>
      </c>
      <c r="AC17" s="169">
        <v>0</v>
      </c>
      <c r="AD17" s="68">
        <v>0</v>
      </c>
      <c r="AE17" s="12">
        <v>0</v>
      </c>
      <c r="AF17" s="169">
        <v>0</v>
      </c>
      <c r="AG17" s="68">
        <v>0</v>
      </c>
      <c r="AH17" s="12">
        <v>0</v>
      </c>
      <c r="AI17" s="169">
        <v>0</v>
      </c>
      <c r="AJ17" s="68">
        <v>1</v>
      </c>
      <c r="AK17" s="12">
        <v>1</v>
      </c>
      <c r="AL17" s="169">
        <v>0</v>
      </c>
      <c r="AM17" s="68">
        <v>0</v>
      </c>
      <c r="AN17" s="12">
        <v>0</v>
      </c>
      <c r="AO17" s="169">
        <v>0</v>
      </c>
      <c r="AP17" s="68">
        <v>0</v>
      </c>
      <c r="AQ17" s="12">
        <v>0</v>
      </c>
      <c r="AR17" s="503">
        <v>0</v>
      </c>
      <c r="AS17" s="510">
        <v>1</v>
      </c>
      <c r="AT17" s="12">
        <v>1</v>
      </c>
      <c r="AU17" s="503">
        <v>0</v>
      </c>
      <c r="AV17" s="68">
        <v>0</v>
      </c>
      <c r="AW17" s="12">
        <v>0</v>
      </c>
      <c r="AX17" s="511">
        <v>0</v>
      </c>
      <c r="AY17" s="510">
        <v>1</v>
      </c>
      <c r="AZ17" s="12">
        <v>1</v>
      </c>
      <c r="BA17" s="503">
        <v>0</v>
      </c>
      <c r="BB17" s="510">
        <v>2</v>
      </c>
      <c r="BC17" s="12">
        <v>2</v>
      </c>
      <c r="BD17" s="503">
        <v>0</v>
      </c>
      <c r="BE17" s="510">
        <v>0</v>
      </c>
      <c r="BF17" s="12">
        <v>0</v>
      </c>
      <c r="BG17" s="503">
        <v>0</v>
      </c>
      <c r="BH17" s="510">
        <v>0</v>
      </c>
      <c r="BI17" s="12">
        <v>0</v>
      </c>
      <c r="BJ17" s="503">
        <v>0</v>
      </c>
      <c r="BK17" s="510">
        <v>3</v>
      </c>
      <c r="BL17" s="12">
        <v>3</v>
      </c>
      <c r="BM17" s="503">
        <v>0</v>
      </c>
      <c r="BN17" s="510">
        <v>2</v>
      </c>
      <c r="BO17" s="12">
        <v>2</v>
      </c>
      <c r="BP17" s="503">
        <v>0</v>
      </c>
      <c r="BQ17" s="510">
        <v>1</v>
      </c>
      <c r="BR17" s="12">
        <v>1</v>
      </c>
      <c r="BS17" s="503">
        <v>0</v>
      </c>
      <c r="BT17" s="510">
        <v>0</v>
      </c>
      <c r="BU17" s="12"/>
      <c r="BV17" s="503">
        <v>0</v>
      </c>
      <c r="BW17" s="510">
        <v>0</v>
      </c>
      <c r="BX17" s="12">
        <v>0</v>
      </c>
      <c r="BY17" s="503">
        <v>0</v>
      </c>
      <c r="BZ17" s="510">
        <v>0</v>
      </c>
      <c r="CA17" s="12">
        <v>0</v>
      </c>
      <c r="CB17" s="511">
        <v>0</v>
      </c>
      <c r="CC17" s="5"/>
    </row>
    <row r="18" spans="2:81" ht="15.75" x14ac:dyDescent="0.25">
      <c r="B18" s="497" t="s">
        <v>33</v>
      </c>
      <c r="C18" s="69">
        <f t="shared" si="1"/>
        <v>5</v>
      </c>
      <c r="D18" s="69">
        <f t="shared" si="2"/>
        <v>5</v>
      </c>
      <c r="E18" s="69">
        <f t="shared" si="3"/>
        <v>0</v>
      </c>
      <c r="F18" s="480">
        <v>127</v>
      </c>
      <c r="G18" s="481">
        <v>63</v>
      </c>
      <c r="H18" s="482">
        <v>64</v>
      </c>
      <c r="I18" s="480">
        <v>6</v>
      </c>
      <c r="J18" s="481">
        <v>6</v>
      </c>
      <c r="K18" s="500">
        <v>0</v>
      </c>
      <c r="L18" s="480">
        <v>121</v>
      </c>
      <c r="M18" s="482">
        <v>57</v>
      </c>
      <c r="N18" s="482">
        <v>64</v>
      </c>
      <c r="O18" s="498">
        <v>5</v>
      </c>
      <c r="P18" s="94">
        <v>5</v>
      </c>
      <c r="Q18" s="478">
        <f t="shared" ref="Q18:Q19" si="5">(O18-P18)</f>
        <v>0</v>
      </c>
      <c r="R18" s="68">
        <v>0</v>
      </c>
      <c r="S18" s="22"/>
      <c r="T18" s="499"/>
      <c r="U18" s="480">
        <v>0</v>
      </c>
      <c r="V18" s="501">
        <v>0</v>
      </c>
      <c r="W18" s="500">
        <v>0</v>
      </c>
      <c r="X18" s="498">
        <v>2</v>
      </c>
      <c r="Y18" s="501">
        <v>2</v>
      </c>
      <c r="Z18" s="500">
        <v>0</v>
      </c>
      <c r="AA18" s="502">
        <v>1</v>
      </c>
      <c r="AB18" s="501">
        <v>1</v>
      </c>
      <c r="AC18" s="169">
        <v>0</v>
      </c>
      <c r="AD18" s="68">
        <v>3</v>
      </c>
      <c r="AE18" s="12">
        <v>3</v>
      </c>
      <c r="AF18" s="169">
        <v>0</v>
      </c>
      <c r="AG18" s="68">
        <v>0</v>
      </c>
      <c r="AH18" s="12">
        <v>0</v>
      </c>
      <c r="AI18" s="169">
        <v>0</v>
      </c>
      <c r="AJ18" s="68">
        <v>3</v>
      </c>
      <c r="AK18" s="12">
        <v>3</v>
      </c>
      <c r="AL18" s="169">
        <v>0</v>
      </c>
      <c r="AM18" s="68">
        <v>5</v>
      </c>
      <c r="AN18" s="12">
        <v>5</v>
      </c>
      <c r="AO18" s="169">
        <v>0</v>
      </c>
      <c r="AP18" s="68">
        <v>6</v>
      </c>
      <c r="AQ18" s="12">
        <v>6</v>
      </c>
      <c r="AR18" s="503">
        <v>0</v>
      </c>
      <c r="AS18" s="510">
        <v>25</v>
      </c>
      <c r="AT18" s="12">
        <v>25</v>
      </c>
      <c r="AU18" s="503">
        <v>0</v>
      </c>
      <c r="AV18" s="68">
        <v>82</v>
      </c>
      <c r="AW18" s="12">
        <v>18</v>
      </c>
      <c r="AX18" s="511">
        <v>64</v>
      </c>
      <c r="AY18" s="510">
        <v>13</v>
      </c>
      <c r="AZ18" s="12">
        <v>5</v>
      </c>
      <c r="BA18" s="503">
        <v>8</v>
      </c>
      <c r="BB18" s="510">
        <v>5</v>
      </c>
      <c r="BC18" s="12">
        <v>5</v>
      </c>
      <c r="BD18" s="503">
        <v>0</v>
      </c>
      <c r="BE18" s="510">
        <v>33</v>
      </c>
      <c r="BF18" s="12">
        <v>33</v>
      </c>
      <c r="BG18" s="503">
        <v>0</v>
      </c>
      <c r="BH18" s="510">
        <v>10</v>
      </c>
      <c r="BI18" s="12">
        <v>10</v>
      </c>
      <c r="BJ18" s="503">
        <v>0</v>
      </c>
      <c r="BK18" s="510">
        <v>10</v>
      </c>
      <c r="BL18" s="12">
        <v>10</v>
      </c>
      <c r="BM18" s="503">
        <v>0</v>
      </c>
      <c r="BN18" s="510">
        <v>6</v>
      </c>
      <c r="BO18" s="12">
        <v>6</v>
      </c>
      <c r="BP18" s="503">
        <v>0</v>
      </c>
      <c r="BQ18" s="510">
        <v>7</v>
      </c>
      <c r="BR18" s="12">
        <v>7</v>
      </c>
      <c r="BS18" s="503">
        <v>0</v>
      </c>
      <c r="BT18" s="510">
        <v>6</v>
      </c>
      <c r="BU18" s="12">
        <v>6</v>
      </c>
      <c r="BV18" s="503">
        <v>0</v>
      </c>
      <c r="BW18" s="510">
        <v>3</v>
      </c>
      <c r="BX18" s="12">
        <v>3</v>
      </c>
      <c r="BY18" s="503">
        <v>0</v>
      </c>
      <c r="BZ18" s="510">
        <v>8</v>
      </c>
      <c r="CA18" s="12">
        <v>8</v>
      </c>
      <c r="CB18" s="511">
        <v>0</v>
      </c>
      <c r="CC18" s="5"/>
    </row>
    <row r="19" spans="2:81" ht="15.75" x14ac:dyDescent="0.25">
      <c r="B19" s="497" t="s">
        <v>34</v>
      </c>
      <c r="C19" s="69">
        <f t="shared" si="1"/>
        <v>11</v>
      </c>
      <c r="D19" s="69">
        <f t="shared" si="2"/>
        <v>11</v>
      </c>
      <c r="E19" s="69">
        <f t="shared" si="3"/>
        <v>0</v>
      </c>
      <c r="F19" s="480">
        <v>69</v>
      </c>
      <c r="G19" s="481">
        <v>13</v>
      </c>
      <c r="H19" s="482">
        <v>56</v>
      </c>
      <c r="I19" s="480">
        <v>53</v>
      </c>
      <c r="J19" s="481">
        <v>8</v>
      </c>
      <c r="K19" s="500">
        <v>45</v>
      </c>
      <c r="L19" s="480">
        <v>16</v>
      </c>
      <c r="M19" s="482">
        <v>5</v>
      </c>
      <c r="N19" s="482">
        <v>11</v>
      </c>
      <c r="O19" s="498">
        <v>9</v>
      </c>
      <c r="P19" s="94">
        <v>9</v>
      </c>
      <c r="Q19" s="478">
        <f t="shared" si="5"/>
        <v>0</v>
      </c>
      <c r="R19" s="68">
        <v>2</v>
      </c>
      <c r="S19" s="22">
        <v>2</v>
      </c>
      <c r="T19" s="479">
        <v>0</v>
      </c>
      <c r="U19" s="480">
        <v>6</v>
      </c>
      <c r="V19" s="501">
        <v>6</v>
      </c>
      <c r="W19" s="500">
        <v>0</v>
      </c>
      <c r="X19" s="498">
        <v>1</v>
      </c>
      <c r="Y19" s="501">
        <v>1</v>
      </c>
      <c r="Z19" s="500">
        <v>0</v>
      </c>
      <c r="AA19" s="502">
        <v>0</v>
      </c>
      <c r="AB19" s="501">
        <v>0</v>
      </c>
      <c r="AC19" s="169">
        <v>0</v>
      </c>
      <c r="AD19" s="68">
        <v>17</v>
      </c>
      <c r="AE19" s="12">
        <v>1</v>
      </c>
      <c r="AF19" s="169">
        <v>16</v>
      </c>
      <c r="AG19" s="68">
        <v>29</v>
      </c>
      <c r="AH19" s="12">
        <v>0</v>
      </c>
      <c r="AI19" s="169">
        <v>29</v>
      </c>
      <c r="AJ19" s="68">
        <v>5</v>
      </c>
      <c r="AK19" s="12">
        <v>0</v>
      </c>
      <c r="AL19" s="169">
        <v>5</v>
      </c>
      <c r="AM19" s="68">
        <v>0</v>
      </c>
      <c r="AN19" s="12">
        <v>0</v>
      </c>
      <c r="AO19" s="169">
        <v>0</v>
      </c>
      <c r="AP19" s="68">
        <v>1</v>
      </c>
      <c r="AQ19" s="12">
        <v>1</v>
      </c>
      <c r="AR19" s="503">
        <v>0</v>
      </c>
      <c r="AS19" s="510">
        <v>4</v>
      </c>
      <c r="AT19" s="12">
        <v>0</v>
      </c>
      <c r="AU19" s="503">
        <v>4</v>
      </c>
      <c r="AV19" s="68">
        <v>6</v>
      </c>
      <c r="AW19" s="12">
        <v>4</v>
      </c>
      <c r="AX19" s="511">
        <v>2</v>
      </c>
      <c r="AY19" s="510">
        <v>70</v>
      </c>
      <c r="AZ19" s="12">
        <v>5</v>
      </c>
      <c r="BA19" s="503">
        <v>65</v>
      </c>
      <c r="BB19" s="510">
        <v>12</v>
      </c>
      <c r="BC19" s="12">
        <v>3</v>
      </c>
      <c r="BD19" s="503">
        <v>9</v>
      </c>
      <c r="BE19" s="510">
        <v>7</v>
      </c>
      <c r="BF19" s="12">
        <v>7</v>
      </c>
      <c r="BG19" s="503">
        <v>0</v>
      </c>
      <c r="BH19" s="510">
        <v>22</v>
      </c>
      <c r="BI19" s="12">
        <v>22</v>
      </c>
      <c r="BJ19" s="503">
        <v>0</v>
      </c>
      <c r="BK19" s="510">
        <v>21</v>
      </c>
      <c r="BL19" s="12">
        <v>11</v>
      </c>
      <c r="BM19" s="503">
        <v>10</v>
      </c>
      <c r="BN19" s="510">
        <v>27</v>
      </c>
      <c r="BO19" s="12">
        <v>9</v>
      </c>
      <c r="BP19" s="503">
        <v>18</v>
      </c>
      <c r="BQ19" s="510">
        <v>20</v>
      </c>
      <c r="BR19" s="12">
        <v>20</v>
      </c>
      <c r="BS19" s="503">
        <v>0</v>
      </c>
      <c r="BT19" s="510">
        <v>19</v>
      </c>
      <c r="BU19" s="12">
        <v>9</v>
      </c>
      <c r="BV19" s="503">
        <v>10</v>
      </c>
      <c r="BW19" s="510">
        <v>10</v>
      </c>
      <c r="BX19" s="12">
        <v>3</v>
      </c>
      <c r="BY19" s="503">
        <v>7</v>
      </c>
      <c r="BZ19" s="510">
        <v>4</v>
      </c>
      <c r="CA19" s="12">
        <v>4</v>
      </c>
      <c r="CB19" s="511">
        <v>0</v>
      </c>
      <c r="CC19" s="5"/>
    </row>
    <row r="20" spans="2:81" ht="15.75" x14ac:dyDescent="0.25">
      <c r="B20" s="497" t="s">
        <v>35</v>
      </c>
      <c r="C20" s="69">
        <f t="shared" si="1"/>
        <v>0</v>
      </c>
      <c r="D20" s="69">
        <f t="shared" si="2"/>
        <v>0</v>
      </c>
      <c r="E20" s="69">
        <f t="shared" si="3"/>
        <v>0</v>
      </c>
      <c r="F20" s="480">
        <v>1</v>
      </c>
      <c r="G20" s="481">
        <v>1</v>
      </c>
      <c r="H20" s="482">
        <v>0</v>
      </c>
      <c r="I20" s="480">
        <v>0</v>
      </c>
      <c r="J20" s="481">
        <v>0</v>
      </c>
      <c r="K20" s="500">
        <v>0</v>
      </c>
      <c r="L20" s="480">
        <v>1</v>
      </c>
      <c r="M20" s="482">
        <v>1</v>
      </c>
      <c r="N20" s="482">
        <v>0</v>
      </c>
      <c r="O20" s="498">
        <v>0</v>
      </c>
      <c r="P20" s="94">
        <v>0</v>
      </c>
      <c r="Q20" s="482"/>
      <c r="R20" s="68">
        <v>0</v>
      </c>
      <c r="S20" s="22"/>
      <c r="T20" s="499"/>
      <c r="U20" s="480">
        <v>0</v>
      </c>
      <c r="V20" s="501">
        <v>0</v>
      </c>
      <c r="W20" s="500">
        <v>0</v>
      </c>
      <c r="X20" s="498">
        <v>0</v>
      </c>
      <c r="Y20" s="501">
        <v>0</v>
      </c>
      <c r="Z20" s="500">
        <v>0</v>
      </c>
      <c r="AA20" s="502">
        <v>0</v>
      </c>
      <c r="AB20" s="501">
        <v>0</v>
      </c>
      <c r="AC20" s="169">
        <v>0</v>
      </c>
      <c r="AD20" s="68">
        <v>0</v>
      </c>
      <c r="AE20" s="12">
        <v>0</v>
      </c>
      <c r="AF20" s="169">
        <v>0</v>
      </c>
      <c r="AG20" s="68">
        <v>0</v>
      </c>
      <c r="AH20" s="12">
        <v>0</v>
      </c>
      <c r="AI20" s="169">
        <v>0</v>
      </c>
      <c r="AJ20" s="68">
        <v>1</v>
      </c>
      <c r="AK20" s="12">
        <v>1</v>
      </c>
      <c r="AL20" s="169">
        <v>0</v>
      </c>
      <c r="AM20" s="68">
        <v>0</v>
      </c>
      <c r="AN20" s="12">
        <v>0</v>
      </c>
      <c r="AO20" s="169">
        <v>0</v>
      </c>
      <c r="AP20" s="68">
        <v>0</v>
      </c>
      <c r="AQ20" s="12">
        <v>0</v>
      </c>
      <c r="AR20" s="503">
        <v>0</v>
      </c>
      <c r="AS20" s="510">
        <v>0</v>
      </c>
      <c r="AT20" s="12">
        <v>0</v>
      </c>
      <c r="AU20" s="503">
        <v>0</v>
      </c>
      <c r="AV20" s="68">
        <v>0</v>
      </c>
      <c r="AW20" s="12">
        <v>0</v>
      </c>
      <c r="AX20" s="511">
        <v>0</v>
      </c>
      <c r="AY20" s="510">
        <v>0</v>
      </c>
      <c r="AZ20" s="12">
        <v>0</v>
      </c>
      <c r="BA20" s="503">
        <v>0</v>
      </c>
      <c r="BB20" s="510">
        <v>0</v>
      </c>
      <c r="BC20" s="12">
        <v>0</v>
      </c>
      <c r="BD20" s="503">
        <v>0</v>
      </c>
      <c r="BE20" s="510">
        <v>0</v>
      </c>
      <c r="BF20" s="12">
        <v>0</v>
      </c>
      <c r="BG20" s="503">
        <v>0</v>
      </c>
      <c r="BH20" s="510">
        <v>2</v>
      </c>
      <c r="BI20" s="12">
        <v>2</v>
      </c>
      <c r="BJ20" s="503">
        <v>0</v>
      </c>
      <c r="BK20" s="510">
        <v>0</v>
      </c>
      <c r="BL20" s="12">
        <v>0</v>
      </c>
      <c r="BM20" s="503">
        <v>0</v>
      </c>
      <c r="BN20" s="510">
        <v>0</v>
      </c>
      <c r="BO20" s="12">
        <v>0</v>
      </c>
      <c r="BP20" s="503">
        <v>0</v>
      </c>
      <c r="BQ20" s="510">
        <v>1</v>
      </c>
      <c r="BR20" s="12">
        <v>1</v>
      </c>
      <c r="BS20" s="503">
        <v>0</v>
      </c>
      <c r="BT20" s="510">
        <v>1</v>
      </c>
      <c r="BU20" s="12">
        <v>1</v>
      </c>
      <c r="BV20" s="503">
        <v>0</v>
      </c>
      <c r="BW20" s="510">
        <v>1</v>
      </c>
      <c r="BX20" s="12">
        <v>1</v>
      </c>
      <c r="BY20" s="503">
        <v>0</v>
      </c>
      <c r="BZ20" s="510">
        <v>1</v>
      </c>
      <c r="CA20" s="12">
        <v>1</v>
      </c>
      <c r="CB20" s="511">
        <v>0</v>
      </c>
      <c r="CC20" s="5"/>
    </row>
    <row r="21" spans="2:81" ht="15.75" x14ac:dyDescent="0.25">
      <c r="B21" s="497" t="s">
        <v>36</v>
      </c>
      <c r="C21" s="69">
        <f t="shared" si="1"/>
        <v>0</v>
      </c>
      <c r="D21" s="69">
        <f t="shared" si="2"/>
        <v>0</v>
      </c>
      <c r="E21" s="69">
        <f t="shared" si="3"/>
        <v>0</v>
      </c>
      <c r="F21" s="480">
        <v>1</v>
      </c>
      <c r="G21" s="481">
        <v>1</v>
      </c>
      <c r="H21" s="482">
        <v>0</v>
      </c>
      <c r="I21" s="480">
        <v>1</v>
      </c>
      <c r="J21" s="481">
        <v>1</v>
      </c>
      <c r="K21" s="500">
        <v>0</v>
      </c>
      <c r="L21" s="480">
        <v>0</v>
      </c>
      <c r="M21" s="482">
        <v>0</v>
      </c>
      <c r="N21" s="482">
        <v>0</v>
      </c>
      <c r="O21" s="498">
        <v>0</v>
      </c>
      <c r="P21" s="94">
        <v>0</v>
      </c>
      <c r="Q21" s="482"/>
      <c r="R21" s="68">
        <v>0</v>
      </c>
      <c r="S21" s="22"/>
      <c r="T21" s="499"/>
      <c r="U21" s="480">
        <v>0</v>
      </c>
      <c r="V21" s="501">
        <v>0</v>
      </c>
      <c r="W21" s="500">
        <v>0</v>
      </c>
      <c r="X21" s="498">
        <v>0</v>
      </c>
      <c r="Y21" s="501">
        <v>0</v>
      </c>
      <c r="Z21" s="500">
        <v>0</v>
      </c>
      <c r="AA21" s="502">
        <v>1</v>
      </c>
      <c r="AB21" s="501">
        <v>1</v>
      </c>
      <c r="AC21" s="169">
        <v>0</v>
      </c>
      <c r="AD21" s="68">
        <v>0</v>
      </c>
      <c r="AE21" s="12">
        <v>0</v>
      </c>
      <c r="AF21" s="169">
        <v>0</v>
      </c>
      <c r="AG21" s="68">
        <v>0</v>
      </c>
      <c r="AH21" s="12">
        <v>0</v>
      </c>
      <c r="AI21" s="169">
        <v>0</v>
      </c>
      <c r="AJ21" s="68">
        <v>0</v>
      </c>
      <c r="AK21" s="12">
        <v>0</v>
      </c>
      <c r="AL21" s="169">
        <v>0</v>
      </c>
      <c r="AM21" s="68">
        <v>0</v>
      </c>
      <c r="AN21" s="12">
        <v>0</v>
      </c>
      <c r="AO21" s="169">
        <v>0</v>
      </c>
      <c r="AP21" s="68">
        <v>0</v>
      </c>
      <c r="AQ21" s="12">
        <v>0</v>
      </c>
      <c r="AR21" s="503">
        <v>0</v>
      </c>
      <c r="AS21" s="510">
        <v>0</v>
      </c>
      <c r="AT21" s="12">
        <v>0</v>
      </c>
      <c r="AU21" s="503">
        <v>0</v>
      </c>
      <c r="AV21" s="68">
        <v>0</v>
      </c>
      <c r="AW21" s="12">
        <v>0</v>
      </c>
      <c r="AX21" s="511">
        <v>0</v>
      </c>
      <c r="AY21" s="510">
        <v>0</v>
      </c>
      <c r="AZ21" s="12">
        <v>0</v>
      </c>
      <c r="BA21" s="503">
        <v>0</v>
      </c>
      <c r="BB21" s="510">
        <v>0</v>
      </c>
      <c r="BC21" s="12">
        <v>0</v>
      </c>
      <c r="BD21" s="503">
        <v>0</v>
      </c>
      <c r="BE21" s="510">
        <v>0</v>
      </c>
      <c r="BF21" s="12">
        <v>0</v>
      </c>
      <c r="BG21" s="503">
        <v>0</v>
      </c>
      <c r="BH21" s="510">
        <v>0</v>
      </c>
      <c r="BI21" s="12">
        <v>0</v>
      </c>
      <c r="BJ21" s="503">
        <v>0</v>
      </c>
      <c r="BK21" s="510">
        <v>0</v>
      </c>
      <c r="BL21" s="12">
        <v>0</v>
      </c>
      <c r="BM21" s="503">
        <v>0</v>
      </c>
      <c r="BN21" s="510">
        <v>0</v>
      </c>
      <c r="BO21" s="12">
        <v>0</v>
      </c>
      <c r="BP21" s="503">
        <v>0</v>
      </c>
      <c r="BQ21" s="510">
        <v>0</v>
      </c>
      <c r="BR21" s="12">
        <v>0</v>
      </c>
      <c r="BS21" s="503">
        <v>0</v>
      </c>
      <c r="BT21" s="510">
        <v>0</v>
      </c>
      <c r="BU21" s="12"/>
      <c r="BV21" s="503">
        <v>0</v>
      </c>
      <c r="BW21" s="510">
        <v>0</v>
      </c>
      <c r="BX21" s="12">
        <v>0</v>
      </c>
      <c r="BY21" s="503">
        <v>0</v>
      </c>
      <c r="BZ21" s="510">
        <v>0</v>
      </c>
      <c r="CA21" s="12">
        <v>0</v>
      </c>
      <c r="CB21" s="511">
        <v>0</v>
      </c>
      <c r="CC21" s="5"/>
    </row>
    <row r="22" spans="2:81" ht="15.75" x14ac:dyDescent="0.25">
      <c r="B22" s="497" t="s">
        <v>37</v>
      </c>
      <c r="C22" s="69">
        <f t="shared" si="1"/>
        <v>0</v>
      </c>
      <c r="D22" s="69">
        <f t="shared" si="2"/>
        <v>0</v>
      </c>
      <c r="E22" s="69">
        <f t="shared" si="3"/>
        <v>0</v>
      </c>
      <c r="F22" s="480">
        <v>1</v>
      </c>
      <c r="G22" s="481">
        <v>1</v>
      </c>
      <c r="H22" s="482">
        <v>0</v>
      </c>
      <c r="I22" s="480">
        <v>0</v>
      </c>
      <c r="J22" s="481">
        <v>0</v>
      </c>
      <c r="K22" s="500">
        <v>0</v>
      </c>
      <c r="L22" s="480">
        <v>1</v>
      </c>
      <c r="M22" s="482">
        <v>1</v>
      </c>
      <c r="N22" s="482">
        <v>0</v>
      </c>
      <c r="O22" s="498">
        <v>0</v>
      </c>
      <c r="P22" s="94">
        <v>0</v>
      </c>
      <c r="Q22" s="482"/>
      <c r="R22" s="68">
        <v>0</v>
      </c>
      <c r="S22" s="22"/>
      <c r="T22" s="499"/>
      <c r="U22" s="480">
        <v>0</v>
      </c>
      <c r="V22" s="501">
        <v>0</v>
      </c>
      <c r="W22" s="500">
        <v>0</v>
      </c>
      <c r="X22" s="498">
        <v>0</v>
      </c>
      <c r="Y22" s="501">
        <v>0</v>
      </c>
      <c r="Z22" s="500">
        <v>0</v>
      </c>
      <c r="AA22" s="502">
        <v>0</v>
      </c>
      <c r="AB22" s="501">
        <v>0</v>
      </c>
      <c r="AC22" s="169">
        <v>0</v>
      </c>
      <c r="AD22" s="68">
        <v>0</v>
      </c>
      <c r="AE22" s="12">
        <v>0</v>
      </c>
      <c r="AF22" s="169">
        <v>0</v>
      </c>
      <c r="AG22" s="68">
        <v>0</v>
      </c>
      <c r="AH22" s="12">
        <v>0</v>
      </c>
      <c r="AI22" s="169">
        <v>0</v>
      </c>
      <c r="AJ22" s="68">
        <v>0</v>
      </c>
      <c r="AK22" s="12">
        <v>0</v>
      </c>
      <c r="AL22" s="169">
        <v>0</v>
      </c>
      <c r="AM22" s="68">
        <v>0</v>
      </c>
      <c r="AN22" s="12">
        <v>0</v>
      </c>
      <c r="AO22" s="169">
        <v>0</v>
      </c>
      <c r="AP22" s="68">
        <v>0</v>
      </c>
      <c r="AQ22" s="12">
        <v>0</v>
      </c>
      <c r="AR22" s="503">
        <v>0</v>
      </c>
      <c r="AS22" s="510">
        <v>0</v>
      </c>
      <c r="AT22" s="12">
        <v>0</v>
      </c>
      <c r="AU22" s="503">
        <v>0</v>
      </c>
      <c r="AV22" s="68">
        <v>1</v>
      </c>
      <c r="AW22" s="12">
        <v>1</v>
      </c>
      <c r="AX22" s="511">
        <v>0</v>
      </c>
      <c r="AY22" s="510">
        <v>0</v>
      </c>
      <c r="AZ22" s="12">
        <v>0</v>
      </c>
      <c r="BA22" s="503">
        <v>0</v>
      </c>
      <c r="BB22" s="510">
        <v>0</v>
      </c>
      <c r="BC22" s="12">
        <v>0</v>
      </c>
      <c r="BD22" s="503">
        <v>0</v>
      </c>
      <c r="BE22" s="510">
        <v>0</v>
      </c>
      <c r="BF22" s="12">
        <v>0</v>
      </c>
      <c r="BG22" s="503">
        <v>0</v>
      </c>
      <c r="BH22" s="510">
        <v>0</v>
      </c>
      <c r="BI22" s="12">
        <v>0</v>
      </c>
      <c r="BJ22" s="503">
        <v>0</v>
      </c>
      <c r="BK22" s="510">
        <v>0</v>
      </c>
      <c r="BL22" s="12">
        <v>0</v>
      </c>
      <c r="BM22" s="503">
        <v>0</v>
      </c>
      <c r="BN22" s="510">
        <v>1</v>
      </c>
      <c r="BO22" s="12">
        <v>1</v>
      </c>
      <c r="BP22" s="503">
        <v>0</v>
      </c>
      <c r="BQ22" s="510">
        <v>1</v>
      </c>
      <c r="BR22" s="12">
        <v>1</v>
      </c>
      <c r="BS22" s="503">
        <v>0</v>
      </c>
      <c r="BT22" s="510">
        <v>0</v>
      </c>
      <c r="BU22" s="12"/>
      <c r="BV22" s="503">
        <v>0</v>
      </c>
      <c r="BW22" s="510">
        <v>0</v>
      </c>
      <c r="BX22" s="12">
        <v>0</v>
      </c>
      <c r="BY22" s="503">
        <v>0</v>
      </c>
      <c r="BZ22" s="510">
        <v>0</v>
      </c>
      <c r="CA22" s="12">
        <v>0</v>
      </c>
      <c r="CB22" s="511">
        <v>0</v>
      </c>
      <c r="CC22" s="5"/>
    </row>
    <row r="23" spans="2:81" ht="15.75" x14ac:dyDescent="0.25">
      <c r="B23" s="497" t="s">
        <v>38</v>
      </c>
      <c r="C23" s="69">
        <f t="shared" si="1"/>
        <v>0</v>
      </c>
      <c r="D23" s="69">
        <f t="shared" si="2"/>
        <v>0</v>
      </c>
      <c r="E23" s="69">
        <f t="shared" si="3"/>
        <v>0</v>
      </c>
      <c r="F23" s="480">
        <v>2</v>
      </c>
      <c r="G23" s="481">
        <v>2</v>
      </c>
      <c r="H23" s="482">
        <v>0</v>
      </c>
      <c r="I23" s="480">
        <v>0</v>
      </c>
      <c r="J23" s="481">
        <v>0</v>
      </c>
      <c r="K23" s="500">
        <v>0</v>
      </c>
      <c r="L23" s="480">
        <v>2</v>
      </c>
      <c r="M23" s="482">
        <v>2</v>
      </c>
      <c r="N23" s="482">
        <v>0</v>
      </c>
      <c r="O23" s="498">
        <v>0</v>
      </c>
      <c r="P23" s="94">
        <v>0</v>
      </c>
      <c r="Q23" s="482"/>
      <c r="R23" s="68">
        <v>0</v>
      </c>
      <c r="S23" s="22"/>
      <c r="T23" s="499"/>
      <c r="U23" s="480">
        <v>0</v>
      </c>
      <c r="V23" s="501">
        <v>0</v>
      </c>
      <c r="W23" s="500">
        <v>0</v>
      </c>
      <c r="X23" s="498">
        <v>0</v>
      </c>
      <c r="Y23" s="501">
        <v>0</v>
      </c>
      <c r="Z23" s="500">
        <v>0</v>
      </c>
      <c r="AA23" s="502">
        <v>0</v>
      </c>
      <c r="AB23" s="501">
        <v>0</v>
      </c>
      <c r="AC23" s="169">
        <v>0</v>
      </c>
      <c r="AD23" s="68">
        <v>0</v>
      </c>
      <c r="AE23" s="12">
        <v>0</v>
      </c>
      <c r="AF23" s="169">
        <v>0</v>
      </c>
      <c r="AG23" s="68">
        <v>0</v>
      </c>
      <c r="AH23" s="12">
        <v>0</v>
      </c>
      <c r="AI23" s="169">
        <v>0</v>
      </c>
      <c r="AJ23" s="68">
        <v>0</v>
      </c>
      <c r="AK23" s="12">
        <v>0</v>
      </c>
      <c r="AL23" s="169">
        <v>0</v>
      </c>
      <c r="AM23" s="68">
        <v>0</v>
      </c>
      <c r="AN23" s="12">
        <v>0</v>
      </c>
      <c r="AO23" s="169">
        <v>0</v>
      </c>
      <c r="AP23" s="68">
        <v>0</v>
      </c>
      <c r="AQ23" s="12">
        <v>0</v>
      </c>
      <c r="AR23" s="503">
        <v>0</v>
      </c>
      <c r="AS23" s="510">
        <v>1</v>
      </c>
      <c r="AT23" s="12">
        <v>1</v>
      </c>
      <c r="AU23" s="503">
        <v>0</v>
      </c>
      <c r="AV23" s="68">
        <v>1</v>
      </c>
      <c r="AW23" s="12">
        <v>1</v>
      </c>
      <c r="AX23" s="511">
        <v>0</v>
      </c>
      <c r="AY23" s="510">
        <v>1</v>
      </c>
      <c r="AZ23" s="12">
        <v>1</v>
      </c>
      <c r="BA23" s="503">
        <v>0</v>
      </c>
      <c r="BB23" s="510">
        <v>0</v>
      </c>
      <c r="BC23" s="12">
        <v>0</v>
      </c>
      <c r="BD23" s="503">
        <v>0</v>
      </c>
      <c r="BE23" s="510">
        <v>1</v>
      </c>
      <c r="BF23" s="12">
        <v>1</v>
      </c>
      <c r="BG23" s="503">
        <v>0</v>
      </c>
      <c r="BH23" s="510">
        <v>0</v>
      </c>
      <c r="BI23" s="12">
        <v>0</v>
      </c>
      <c r="BJ23" s="503">
        <v>0</v>
      </c>
      <c r="BK23" s="510">
        <v>0</v>
      </c>
      <c r="BL23" s="12">
        <v>0</v>
      </c>
      <c r="BM23" s="503">
        <v>0</v>
      </c>
      <c r="BN23" s="510">
        <v>0</v>
      </c>
      <c r="BO23" s="12">
        <v>0</v>
      </c>
      <c r="BP23" s="503">
        <v>0</v>
      </c>
      <c r="BQ23" s="510">
        <v>1</v>
      </c>
      <c r="BR23" s="12">
        <v>1</v>
      </c>
      <c r="BS23" s="503">
        <v>0</v>
      </c>
      <c r="BT23" s="510">
        <v>0</v>
      </c>
      <c r="BU23" s="12"/>
      <c r="BV23" s="503">
        <v>0</v>
      </c>
      <c r="BW23" s="510">
        <v>1</v>
      </c>
      <c r="BX23" s="12">
        <v>1</v>
      </c>
      <c r="BY23" s="503">
        <v>0</v>
      </c>
      <c r="BZ23" s="510">
        <v>1</v>
      </c>
      <c r="CA23" s="12">
        <v>1</v>
      </c>
      <c r="CB23" s="511">
        <v>0</v>
      </c>
      <c r="CC23" s="5"/>
    </row>
    <row r="24" spans="2:81" ht="15.75" x14ac:dyDescent="0.25">
      <c r="B24" s="497"/>
      <c r="C24" s="69"/>
      <c r="D24" s="69"/>
      <c r="E24" s="69"/>
      <c r="F24" s="480"/>
      <c r="G24" s="481"/>
      <c r="H24" s="482"/>
      <c r="I24" s="480"/>
      <c r="J24" s="481"/>
      <c r="K24" s="500"/>
      <c r="L24" s="480"/>
      <c r="M24" s="482"/>
      <c r="N24" s="482"/>
      <c r="O24" s="498"/>
      <c r="P24" s="94"/>
      <c r="Q24" s="482"/>
      <c r="R24" s="70"/>
      <c r="S24" s="5"/>
      <c r="T24" s="499"/>
      <c r="U24" s="480"/>
      <c r="V24" s="501"/>
      <c r="W24" s="500"/>
      <c r="X24" s="498"/>
      <c r="Y24" s="513"/>
      <c r="Z24" s="500"/>
      <c r="AA24" s="514"/>
      <c r="AB24" s="513"/>
      <c r="AC24" s="170"/>
      <c r="AD24" s="68"/>
      <c r="AE24" s="12"/>
      <c r="AF24" s="170"/>
      <c r="AG24" s="68"/>
      <c r="AH24" s="12"/>
      <c r="AI24" s="170"/>
      <c r="AJ24" s="68"/>
      <c r="AK24" s="12"/>
      <c r="AL24" s="169"/>
      <c r="AM24" s="70"/>
      <c r="AN24" s="10"/>
      <c r="AO24" s="169"/>
      <c r="AP24" s="68"/>
      <c r="AQ24" s="12"/>
      <c r="AR24" s="503"/>
      <c r="AS24" s="510"/>
      <c r="AT24" s="12"/>
      <c r="AU24" s="473"/>
      <c r="AV24" s="68"/>
      <c r="AW24" s="12"/>
      <c r="AX24" s="511"/>
      <c r="AY24" s="510"/>
      <c r="AZ24" s="12"/>
      <c r="BA24" s="503"/>
      <c r="BB24" s="510"/>
      <c r="BC24" s="12"/>
      <c r="BD24" s="503"/>
      <c r="BE24" s="510"/>
      <c r="BF24" s="12"/>
      <c r="BG24" s="503"/>
      <c r="BH24" s="510"/>
      <c r="BI24" s="12"/>
      <c r="BJ24" s="503"/>
      <c r="BK24" s="510"/>
      <c r="BL24" s="12"/>
      <c r="BM24" s="503"/>
      <c r="BN24" s="510"/>
      <c r="BO24" s="12"/>
      <c r="BP24" s="503"/>
      <c r="BQ24" s="510"/>
      <c r="BR24" s="12"/>
      <c r="BS24" s="503"/>
      <c r="BT24" s="510"/>
      <c r="BU24" s="12"/>
      <c r="BV24" s="503"/>
      <c r="BW24" s="510"/>
      <c r="BX24" s="12"/>
      <c r="BY24" s="503"/>
      <c r="BZ24" s="510"/>
      <c r="CA24" s="12"/>
      <c r="CB24" s="511"/>
      <c r="CC24" s="5"/>
    </row>
    <row r="25" spans="2:81" ht="15.75" x14ac:dyDescent="0.25">
      <c r="B25" s="174" t="s">
        <v>39</v>
      </c>
      <c r="C25" s="69">
        <f t="shared" si="1"/>
        <v>3721</v>
      </c>
      <c r="D25" s="69">
        <f t="shared" si="2"/>
        <v>3357</v>
      </c>
      <c r="E25" s="69">
        <f t="shared" si="3"/>
        <v>364</v>
      </c>
      <c r="F25" s="483">
        <v>22110</v>
      </c>
      <c r="G25" s="484">
        <v>14573</v>
      </c>
      <c r="H25" s="478">
        <v>7537</v>
      </c>
      <c r="I25" s="483">
        <v>12152</v>
      </c>
      <c r="J25" s="484">
        <v>8855</v>
      </c>
      <c r="K25" s="485">
        <v>3297</v>
      </c>
      <c r="L25" s="483">
        <v>9958</v>
      </c>
      <c r="M25" s="478">
        <v>5718</v>
      </c>
      <c r="N25" s="478">
        <v>4240</v>
      </c>
      <c r="O25" s="477">
        <v>1745</v>
      </c>
      <c r="P25" s="60">
        <v>1405</v>
      </c>
      <c r="Q25" s="478">
        <f t="shared" ref="Q25:Q27" si="6">(O25-P25)</f>
        <v>340</v>
      </c>
      <c r="R25" s="69">
        <v>1976</v>
      </c>
      <c r="S25" s="34">
        <v>1952</v>
      </c>
      <c r="T25" s="479">
        <v>24</v>
      </c>
      <c r="U25" s="483">
        <v>2650</v>
      </c>
      <c r="V25" s="486">
        <v>1746</v>
      </c>
      <c r="W25" s="485">
        <v>904</v>
      </c>
      <c r="X25" s="477">
        <v>2046</v>
      </c>
      <c r="Y25" s="486">
        <v>2040</v>
      </c>
      <c r="Z25" s="485">
        <v>6</v>
      </c>
      <c r="AA25" s="488">
        <v>2406</v>
      </c>
      <c r="AB25" s="486">
        <v>1825</v>
      </c>
      <c r="AC25" s="489">
        <v>581</v>
      </c>
      <c r="AD25" s="69">
        <v>2394</v>
      </c>
      <c r="AE25" s="9">
        <v>1679</v>
      </c>
      <c r="AF25" s="489">
        <v>715</v>
      </c>
      <c r="AG25" s="69">
        <v>2656</v>
      </c>
      <c r="AH25" s="9">
        <v>1565</v>
      </c>
      <c r="AI25" s="489">
        <v>1091</v>
      </c>
      <c r="AJ25" s="69">
        <v>2441</v>
      </c>
      <c r="AK25" s="9">
        <v>1678</v>
      </c>
      <c r="AL25" s="489">
        <v>763</v>
      </c>
      <c r="AM25" s="69">
        <v>1851</v>
      </c>
      <c r="AN25" s="9">
        <v>1404</v>
      </c>
      <c r="AO25" s="489">
        <v>447</v>
      </c>
      <c r="AP25" s="69">
        <v>1595</v>
      </c>
      <c r="AQ25" s="9">
        <v>943</v>
      </c>
      <c r="AR25" s="491">
        <v>652</v>
      </c>
      <c r="AS25" s="492">
        <v>2360</v>
      </c>
      <c r="AT25" s="140">
        <v>829</v>
      </c>
      <c r="AU25" s="493">
        <v>1531</v>
      </c>
      <c r="AV25" s="494">
        <v>1711</v>
      </c>
      <c r="AW25" s="140">
        <v>864</v>
      </c>
      <c r="AX25" s="495">
        <v>847</v>
      </c>
      <c r="AY25" s="492">
        <v>1175</v>
      </c>
      <c r="AZ25" s="140">
        <v>822</v>
      </c>
      <c r="BA25" s="493">
        <v>353</v>
      </c>
      <c r="BB25" s="492">
        <v>974</v>
      </c>
      <c r="BC25" s="140">
        <v>824</v>
      </c>
      <c r="BD25" s="493">
        <v>150</v>
      </c>
      <c r="BE25" s="492">
        <v>1831</v>
      </c>
      <c r="BF25" s="140">
        <v>1041</v>
      </c>
      <c r="BG25" s="493">
        <v>790</v>
      </c>
      <c r="BH25" s="492">
        <v>1414</v>
      </c>
      <c r="BI25" s="140">
        <v>1108</v>
      </c>
      <c r="BJ25" s="493">
        <v>306</v>
      </c>
      <c r="BK25" s="492">
        <v>2495</v>
      </c>
      <c r="BL25" s="140">
        <v>1565</v>
      </c>
      <c r="BM25" s="493">
        <v>930</v>
      </c>
      <c r="BN25" s="492">
        <v>2364</v>
      </c>
      <c r="BO25" s="140">
        <v>1769</v>
      </c>
      <c r="BP25" s="493">
        <v>595</v>
      </c>
      <c r="BQ25" s="492">
        <v>3001</v>
      </c>
      <c r="BR25" s="140">
        <v>2164</v>
      </c>
      <c r="BS25" s="493">
        <v>837</v>
      </c>
      <c r="BT25" s="492">
        <v>2359</v>
      </c>
      <c r="BU25" s="140">
        <v>2026</v>
      </c>
      <c r="BV25" s="493">
        <v>333</v>
      </c>
      <c r="BW25" s="492">
        <v>2492</v>
      </c>
      <c r="BX25" s="140">
        <v>2013</v>
      </c>
      <c r="BY25" s="493">
        <v>479</v>
      </c>
      <c r="BZ25" s="492">
        <v>3078</v>
      </c>
      <c r="CA25" s="140">
        <v>2470</v>
      </c>
      <c r="CB25" s="495">
        <v>608</v>
      </c>
      <c r="CC25" s="496"/>
    </row>
    <row r="26" spans="2:81" ht="15.75" x14ac:dyDescent="0.25">
      <c r="B26" s="497" t="s">
        <v>40</v>
      </c>
      <c r="C26" s="68">
        <f t="shared" si="1"/>
        <v>72</v>
      </c>
      <c r="D26" s="68">
        <f t="shared" si="2"/>
        <v>60</v>
      </c>
      <c r="E26" s="68">
        <f t="shared" si="3"/>
        <v>12</v>
      </c>
      <c r="F26" s="480">
        <v>977</v>
      </c>
      <c r="G26" s="481">
        <v>536</v>
      </c>
      <c r="H26" s="482">
        <v>441</v>
      </c>
      <c r="I26" s="480">
        <v>438</v>
      </c>
      <c r="J26" s="481">
        <v>215</v>
      </c>
      <c r="K26" s="500">
        <v>223</v>
      </c>
      <c r="L26" s="480">
        <v>539</v>
      </c>
      <c r="M26" s="482">
        <v>321</v>
      </c>
      <c r="N26" s="482">
        <v>218</v>
      </c>
      <c r="O26" s="498">
        <v>24</v>
      </c>
      <c r="P26" s="94">
        <v>12</v>
      </c>
      <c r="Q26" s="478">
        <f t="shared" si="6"/>
        <v>12</v>
      </c>
      <c r="R26" s="68">
        <v>48</v>
      </c>
      <c r="S26" s="22">
        <v>48</v>
      </c>
      <c r="T26" s="479">
        <v>0</v>
      </c>
      <c r="U26" s="480">
        <v>241</v>
      </c>
      <c r="V26" s="501">
        <v>37</v>
      </c>
      <c r="W26" s="500">
        <v>204</v>
      </c>
      <c r="X26" s="498">
        <v>56</v>
      </c>
      <c r="Y26" s="501">
        <v>50</v>
      </c>
      <c r="Z26" s="500">
        <v>6</v>
      </c>
      <c r="AA26" s="502">
        <v>46</v>
      </c>
      <c r="AB26" s="501">
        <v>46</v>
      </c>
      <c r="AC26" s="169">
        <v>0</v>
      </c>
      <c r="AD26" s="68">
        <v>40</v>
      </c>
      <c r="AE26" s="12">
        <v>40</v>
      </c>
      <c r="AF26" s="169">
        <v>0</v>
      </c>
      <c r="AG26" s="68">
        <v>55</v>
      </c>
      <c r="AH26" s="12">
        <v>42</v>
      </c>
      <c r="AI26" s="169">
        <v>13</v>
      </c>
      <c r="AJ26" s="68">
        <v>372</v>
      </c>
      <c r="AK26" s="12">
        <v>156</v>
      </c>
      <c r="AL26" s="169">
        <v>216</v>
      </c>
      <c r="AM26" s="68">
        <v>58</v>
      </c>
      <c r="AN26" s="12">
        <v>56</v>
      </c>
      <c r="AO26" s="169">
        <v>2</v>
      </c>
      <c r="AP26" s="68">
        <v>64</v>
      </c>
      <c r="AQ26" s="12">
        <v>64</v>
      </c>
      <c r="AR26" s="503">
        <v>0</v>
      </c>
      <c r="AS26" s="510">
        <v>26</v>
      </c>
      <c r="AT26" s="12">
        <v>26</v>
      </c>
      <c r="AU26" s="503">
        <v>0</v>
      </c>
      <c r="AV26" s="68">
        <v>19</v>
      </c>
      <c r="AW26" s="12">
        <v>19</v>
      </c>
      <c r="AX26" s="511">
        <v>0</v>
      </c>
      <c r="AY26" s="510">
        <v>27</v>
      </c>
      <c r="AZ26" s="12">
        <v>11</v>
      </c>
      <c r="BA26" s="503">
        <v>16</v>
      </c>
      <c r="BB26" s="510">
        <v>15</v>
      </c>
      <c r="BC26" s="12">
        <v>15</v>
      </c>
      <c r="BD26" s="503">
        <v>0</v>
      </c>
      <c r="BE26" s="510">
        <v>32</v>
      </c>
      <c r="BF26" s="12">
        <v>32</v>
      </c>
      <c r="BG26" s="503">
        <v>0</v>
      </c>
      <c r="BH26" s="510">
        <v>85</v>
      </c>
      <c r="BI26" s="12">
        <v>67</v>
      </c>
      <c r="BJ26" s="503">
        <v>18</v>
      </c>
      <c r="BK26" s="510">
        <v>307</v>
      </c>
      <c r="BL26" s="12">
        <v>84</v>
      </c>
      <c r="BM26" s="503">
        <v>223</v>
      </c>
      <c r="BN26" s="510">
        <v>133</v>
      </c>
      <c r="BO26" s="12">
        <v>101</v>
      </c>
      <c r="BP26" s="503">
        <v>32</v>
      </c>
      <c r="BQ26" s="510">
        <v>147</v>
      </c>
      <c r="BR26" s="12">
        <v>147</v>
      </c>
      <c r="BS26" s="503">
        <v>0</v>
      </c>
      <c r="BT26" s="510">
        <v>111</v>
      </c>
      <c r="BU26" s="12">
        <v>101</v>
      </c>
      <c r="BV26" s="503">
        <v>10</v>
      </c>
      <c r="BW26" s="510">
        <v>144</v>
      </c>
      <c r="BX26" s="12">
        <v>92</v>
      </c>
      <c r="BY26" s="503">
        <v>52</v>
      </c>
      <c r="BZ26" s="510">
        <v>132</v>
      </c>
      <c r="CA26" s="12">
        <v>130</v>
      </c>
      <c r="CB26" s="511">
        <v>2</v>
      </c>
      <c r="CC26" s="5"/>
    </row>
    <row r="27" spans="2:81" ht="15.75" x14ac:dyDescent="0.25">
      <c r="B27" s="497" t="s">
        <v>41</v>
      </c>
      <c r="C27" s="68">
        <f t="shared" si="1"/>
        <v>3649</v>
      </c>
      <c r="D27" s="68">
        <f t="shared" si="2"/>
        <v>3297</v>
      </c>
      <c r="E27" s="68">
        <f t="shared" si="3"/>
        <v>352</v>
      </c>
      <c r="F27" s="480">
        <v>21133</v>
      </c>
      <c r="G27" s="481">
        <v>14037</v>
      </c>
      <c r="H27" s="482">
        <v>7096</v>
      </c>
      <c r="I27" s="480">
        <v>11714</v>
      </c>
      <c r="J27" s="481">
        <v>8640</v>
      </c>
      <c r="K27" s="500">
        <v>3074</v>
      </c>
      <c r="L27" s="480">
        <v>9419</v>
      </c>
      <c r="M27" s="482">
        <v>5397</v>
      </c>
      <c r="N27" s="482">
        <v>4022</v>
      </c>
      <c r="O27" s="498">
        <v>1721</v>
      </c>
      <c r="P27" s="94">
        <v>1393</v>
      </c>
      <c r="Q27" s="478">
        <f t="shared" si="6"/>
        <v>328</v>
      </c>
      <c r="R27" s="68">
        <v>1928</v>
      </c>
      <c r="S27" s="22">
        <v>1904</v>
      </c>
      <c r="T27" s="479">
        <v>24</v>
      </c>
      <c r="U27" s="480">
        <v>2409</v>
      </c>
      <c r="V27" s="501">
        <v>1709</v>
      </c>
      <c r="W27" s="500">
        <v>700</v>
      </c>
      <c r="X27" s="498">
        <v>1990</v>
      </c>
      <c r="Y27" s="501">
        <v>1990</v>
      </c>
      <c r="Z27" s="500">
        <v>0</v>
      </c>
      <c r="AA27" s="502">
        <v>2360</v>
      </c>
      <c r="AB27" s="501">
        <v>1779</v>
      </c>
      <c r="AC27" s="169">
        <v>581</v>
      </c>
      <c r="AD27" s="68">
        <v>2354</v>
      </c>
      <c r="AE27" s="12">
        <v>1639</v>
      </c>
      <c r="AF27" s="169">
        <v>715</v>
      </c>
      <c r="AG27" s="68">
        <v>2601</v>
      </c>
      <c r="AH27" s="12">
        <v>1523</v>
      </c>
      <c r="AI27" s="169">
        <v>1078</v>
      </c>
      <c r="AJ27" s="68">
        <v>2069</v>
      </c>
      <c r="AK27" s="12">
        <v>1522</v>
      </c>
      <c r="AL27" s="169">
        <v>547</v>
      </c>
      <c r="AM27" s="68">
        <v>1793</v>
      </c>
      <c r="AN27" s="12">
        <v>1348</v>
      </c>
      <c r="AO27" s="169">
        <v>445</v>
      </c>
      <c r="AP27" s="68">
        <v>1531</v>
      </c>
      <c r="AQ27" s="12">
        <v>879</v>
      </c>
      <c r="AR27" s="503">
        <v>652</v>
      </c>
      <c r="AS27" s="510">
        <v>2334</v>
      </c>
      <c r="AT27" s="12">
        <v>803</v>
      </c>
      <c r="AU27" s="503">
        <v>1531</v>
      </c>
      <c r="AV27" s="68">
        <v>1692</v>
      </c>
      <c r="AW27" s="12">
        <v>845</v>
      </c>
      <c r="AX27" s="511">
        <v>847</v>
      </c>
      <c r="AY27" s="510">
        <v>1148</v>
      </c>
      <c r="AZ27" s="12">
        <v>811</v>
      </c>
      <c r="BA27" s="503">
        <v>337</v>
      </c>
      <c r="BB27" s="510">
        <v>959</v>
      </c>
      <c r="BC27" s="12">
        <v>809</v>
      </c>
      <c r="BD27" s="503">
        <v>150</v>
      </c>
      <c r="BE27" s="510">
        <v>1799</v>
      </c>
      <c r="BF27" s="12">
        <v>1009</v>
      </c>
      <c r="BG27" s="503">
        <v>790</v>
      </c>
      <c r="BH27" s="510">
        <v>1329</v>
      </c>
      <c r="BI27" s="12">
        <v>1041</v>
      </c>
      <c r="BJ27" s="503">
        <v>288</v>
      </c>
      <c r="BK27" s="510">
        <v>2188</v>
      </c>
      <c r="BL27" s="12">
        <v>1481</v>
      </c>
      <c r="BM27" s="503">
        <v>707</v>
      </c>
      <c r="BN27" s="510">
        <v>2231</v>
      </c>
      <c r="BO27" s="12">
        <v>1668</v>
      </c>
      <c r="BP27" s="503">
        <v>563</v>
      </c>
      <c r="BQ27" s="510">
        <v>2854</v>
      </c>
      <c r="BR27" s="12">
        <v>2017</v>
      </c>
      <c r="BS27" s="503">
        <v>837</v>
      </c>
      <c r="BT27" s="510">
        <v>2248</v>
      </c>
      <c r="BU27" s="12">
        <v>1925</v>
      </c>
      <c r="BV27" s="503">
        <v>323</v>
      </c>
      <c r="BW27" s="510">
        <v>2348</v>
      </c>
      <c r="BX27" s="12">
        <v>1921</v>
      </c>
      <c r="BY27" s="503">
        <v>427</v>
      </c>
      <c r="BZ27" s="510">
        <v>2946</v>
      </c>
      <c r="CA27" s="12">
        <v>2340</v>
      </c>
      <c r="CB27" s="511">
        <v>606</v>
      </c>
      <c r="CC27" s="5"/>
    </row>
    <row r="28" spans="2:81" ht="15.75" x14ac:dyDescent="0.25">
      <c r="B28" s="497"/>
      <c r="C28" s="69"/>
      <c r="D28" s="69"/>
      <c r="E28" s="69"/>
      <c r="F28" s="480"/>
      <c r="G28" s="481"/>
      <c r="H28" s="482"/>
      <c r="I28" s="480"/>
      <c r="J28" s="481"/>
      <c r="K28" s="500"/>
      <c r="L28" s="480"/>
      <c r="M28" s="482"/>
      <c r="N28" s="482"/>
      <c r="O28" s="498"/>
      <c r="P28" s="94"/>
      <c r="Q28" s="482"/>
      <c r="R28" s="70"/>
      <c r="S28" s="5"/>
      <c r="T28" s="499"/>
      <c r="U28" s="480"/>
      <c r="V28" s="501"/>
      <c r="W28" s="500"/>
      <c r="X28" s="498"/>
      <c r="Y28" s="513"/>
      <c r="Z28" s="500"/>
      <c r="AA28" s="514"/>
      <c r="AB28" s="513"/>
      <c r="AC28" s="170"/>
      <c r="AD28" s="68"/>
      <c r="AE28" s="12"/>
      <c r="AF28" s="170"/>
      <c r="AG28" s="68"/>
      <c r="AH28" s="12"/>
      <c r="AI28" s="170"/>
      <c r="AJ28" s="68"/>
      <c r="AK28" s="12"/>
      <c r="AL28" s="169"/>
      <c r="AM28" s="68"/>
      <c r="AN28" s="10"/>
      <c r="AO28" s="169"/>
      <c r="AP28" s="507"/>
      <c r="AQ28" s="505"/>
      <c r="AR28" s="503"/>
      <c r="AS28" s="510"/>
      <c r="AT28" s="12"/>
      <c r="AU28" s="473"/>
      <c r="AV28" s="70"/>
      <c r="AW28" s="10"/>
      <c r="AX28" s="511"/>
      <c r="AY28" s="510"/>
      <c r="AZ28" s="12"/>
      <c r="BA28" s="503"/>
      <c r="BB28" s="510"/>
      <c r="BC28" s="12"/>
      <c r="BD28" s="503"/>
      <c r="BE28" s="510"/>
      <c r="BF28" s="12"/>
      <c r="BG28" s="503"/>
      <c r="BH28" s="510"/>
      <c r="BI28" s="12"/>
      <c r="BJ28" s="503"/>
      <c r="BK28" s="510"/>
      <c r="BL28" s="12"/>
      <c r="BM28" s="503"/>
      <c r="BN28" s="510"/>
      <c r="BO28" s="12"/>
      <c r="BP28" s="503"/>
      <c r="BQ28" s="510"/>
      <c r="BR28" s="12"/>
      <c r="BS28" s="503"/>
      <c r="BT28" s="510"/>
      <c r="BU28" s="12"/>
      <c r="BV28" s="503"/>
      <c r="BW28" s="510"/>
      <c r="BX28" s="12"/>
      <c r="BY28" s="503"/>
      <c r="BZ28" s="510"/>
      <c r="CA28" s="12"/>
      <c r="CB28" s="511"/>
      <c r="CC28" s="5"/>
    </row>
    <row r="29" spans="2:81" ht="15.75" x14ac:dyDescent="0.25">
      <c r="B29" s="174" t="s">
        <v>42</v>
      </c>
      <c r="C29" s="69">
        <f t="shared" si="1"/>
        <v>3178</v>
      </c>
      <c r="D29" s="69">
        <f t="shared" si="2"/>
        <v>292</v>
      </c>
      <c r="E29" s="69">
        <f t="shared" si="3"/>
        <v>2886</v>
      </c>
      <c r="F29" s="483">
        <v>8897</v>
      </c>
      <c r="G29" s="484">
        <v>1702</v>
      </c>
      <c r="H29" s="478">
        <v>7195</v>
      </c>
      <c r="I29" s="483">
        <v>4731</v>
      </c>
      <c r="J29" s="484">
        <v>884</v>
      </c>
      <c r="K29" s="485">
        <v>3847</v>
      </c>
      <c r="L29" s="483">
        <v>4166</v>
      </c>
      <c r="M29" s="478">
        <v>818</v>
      </c>
      <c r="N29" s="478">
        <v>3348</v>
      </c>
      <c r="O29" s="477">
        <v>1557</v>
      </c>
      <c r="P29" s="60">
        <v>191</v>
      </c>
      <c r="Q29" s="478">
        <f>(O29-P29)</f>
        <v>1366</v>
      </c>
      <c r="R29" s="69">
        <v>1621</v>
      </c>
      <c r="S29" s="34">
        <v>101</v>
      </c>
      <c r="T29" s="479">
        <v>1520</v>
      </c>
      <c r="U29" s="483">
        <v>510</v>
      </c>
      <c r="V29" s="486">
        <v>130</v>
      </c>
      <c r="W29" s="485">
        <v>380</v>
      </c>
      <c r="X29" s="477">
        <v>1547</v>
      </c>
      <c r="Y29" s="486">
        <v>99</v>
      </c>
      <c r="Z29" s="485">
        <v>1448</v>
      </c>
      <c r="AA29" s="488">
        <v>438</v>
      </c>
      <c r="AB29" s="486">
        <v>169</v>
      </c>
      <c r="AC29" s="489">
        <v>269</v>
      </c>
      <c r="AD29" s="69">
        <v>943</v>
      </c>
      <c r="AE29" s="9">
        <v>267</v>
      </c>
      <c r="AF29" s="489">
        <v>676</v>
      </c>
      <c r="AG29" s="69">
        <v>1293</v>
      </c>
      <c r="AH29" s="9">
        <v>219</v>
      </c>
      <c r="AI29" s="489">
        <v>1074</v>
      </c>
      <c r="AJ29" s="69">
        <v>821</v>
      </c>
      <c r="AK29" s="9">
        <v>241</v>
      </c>
      <c r="AL29" s="489">
        <v>580</v>
      </c>
      <c r="AM29" s="69">
        <v>1257</v>
      </c>
      <c r="AN29" s="9">
        <v>220</v>
      </c>
      <c r="AO29" s="489">
        <v>1037</v>
      </c>
      <c r="AP29" s="69">
        <v>730</v>
      </c>
      <c r="AQ29" s="9">
        <v>164</v>
      </c>
      <c r="AR29" s="491">
        <v>566</v>
      </c>
      <c r="AS29" s="492">
        <v>989</v>
      </c>
      <c r="AT29" s="140">
        <v>75</v>
      </c>
      <c r="AU29" s="493">
        <v>914</v>
      </c>
      <c r="AV29" s="494">
        <v>369</v>
      </c>
      <c r="AW29" s="140">
        <v>118</v>
      </c>
      <c r="AX29" s="495">
        <v>251</v>
      </c>
      <c r="AY29" s="492">
        <v>341</v>
      </c>
      <c r="AZ29" s="140">
        <v>137</v>
      </c>
      <c r="BA29" s="493">
        <v>204</v>
      </c>
      <c r="BB29" s="492">
        <v>1080</v>
      </c>
      <c r="BC29" s="140">
        <v>153</v>
      </c>
      <c r="BD29" s="493">
        <v>927</v>
      </c>
      <c r="BE29" s="492">
        <v>319</v>
      </c>
      <c r="BF29" s="140">
        <v>204</v>
      </c>
      <c r="BG29" s="493">
        <v>115</v>
      </c>
      <c r="BH29" s="492">
        <v>649</v>
      </c>
      <c r="BI29" s="140">
        <v>332</v>
      </c>
      <c r="BJ29" s="493">
        <v>317</v>
      </c>
      <c r="BK29" s="492">
        <v>1256</v>
      </c>
      <c r="BL29" s="140">
        <v>643</v>
      </c>
      <c r="BM29" s="493">
        <v>613</v>
      </c>
      <c r="BN29" s="492">
        <v>740</v>
      </c>
      <c r="BO29" s="140">
        <v>433</v>
      </c>
      <c r="BP29" s="493">
        <v>307</v>
      </c>
      <c r="BQ29" s="492">
        <v>695</v>
      </c>
      <c r="BR29" s="140">
        <v>206</v>
      </c>
      <c r="BS29" s="493">
        <v>489</v>
      </c>
      <c r="BT29" s="492">
        <v>293</v>
      </c>
      <c r="BU29" s="140">
        <v>181</v>
      </c>
      <c r="BV29" s="493">
        <v>112</v>
      </c>
      <c r="BW29" s="492">
        <v>195</v>
      </c>
      <c r="BX29" s="140">
        <v>115</v>
      </c>
      <c r="BY29" s="493">
        <v>80</v>
      </c>
      <c r="BZ29" s="492">
        <v>257</v>
      </c>
      <c r="CA29" s="140">
        <v>219</v>
      </c>
      <c r="CB29" s="495">
        <v>38</v>
      </c>
      <c r="CC29" s="496"/>
    </row>
    <row r="30" spans="2:81" ht="15.75" x14ac:dyDescent="0.25">
      <c r="B30" s="497"/>
      <c r="C30" s="69"/>
      <c r="D30" s="69"/>
      <c r="E30" s="69"/>
      <c r="F30" s="480"/>
      <c r="G30" s="481"/>
      <c r="H30" s="482"/>
      <c r="I30" s="480"/>
      <c r="J30" s="481"/>
      <c r="K30" s="500"/>
      <c r="L30" s="480"/>
      <c r="M30" s="482"/>
      <c r="N30" s="482"/>
      <c r="O30" s="498"/>
      <c r="P30" s="94"/>
      <c r="Q30" s="482"/>
      <c r="R30" s="68"/>
      <c r="S30" s="22"/>
      <c r="T30" s="499"/>
      <c r="U30" s="480"/>
      <c r="V30" s="501"/>
      <c r="W30" s="500"/>
      <c r="X30" s="498"/>
      <c r="Y30" s="501"/>
      <c r="Z30" s="500"/>
      <c r="AA30" s="502"/>
      <c r="AB30" s="501"/>
      <c r="AC30" s="170"/>
      <c r="AD30" s="68"/>
      <c r="AE30" s="12"/>
      <c r="AF30" s="170"/>
      <c r="AG30" s="70"/>
      <c r="AH30" s="10"/>
      <c r="AI30" s="170"/>
      <c r="AJ30" s="68"/>
      <c r="AK30" s="12"/>
      <c r="AL30" s="169"/>
      <c r="AM30" s="68"/>
      <c r="AN30" s="12"/>
      <c r="AO30" s="169"/>
      <c r="AP30" s="68"/>
      <c r="AQ30" s="12"/>
      <c r="AR30" s="503"/>
      <c r="AS30" s="510"/>
      <c r="AT30" s="12"/>
      <c r="AU30" s="503"/>
      <c r="AV30" s="68"/>
      <c r="AW30" s="12"/>
      <c r="AX30" s="511"/>
      <c r="AY30" s="512"/>
      <c r="AZ30" s="12"/>
      <c r="BA30" s="503"/>
      <c r="BB30" s="510"/>
      <c r="BC30" s="12"/>
      <c r="BD30" s="503"/>
      <c r="BE30" s="512"/>
      <c r="BF30" s="10"/>
      <c r="BG30" s="503"/>
      <c r="BH30" s="512"/>
      <c r="BI30" s="12"/>
      <c r="BJ30" s="503"/>
      <c r="BK30" s="510"/>
      <c r="BL30" s="12"/>
      <c r="BM30" s="503"/>
      <c r="BN30" s="512"/>
      <c r="BO30" s="12"/>
      <c r="BP30" s="503"/>
      <c r="BQ30" s="510"/>
      <c r="BR30" s="12"/>
      <c r="BS30" s="503"/>
      <c r="BT30" s="512"/>
      <c r="BU30" s="10"/>
      <c r="BV30" s="503"/>
      <c r="BW30" s="510"/>
      <c r="BX30" s="12"/>
      <c r="BY30" s="503"/>
      <c r="BZ30" s="510"/>
      <c r="CA30" s="12"/>
      <c r="CB30" s="511"/>
      <c r="CC30" s="5"/>
    </row>
    <row r="31" spans="2:81" ht="15.75" x14ac:dyDescent="0.25">
      <c r="B31" s="174" t="s">
        <v>43</v>
      </c>
      <c r="C31" s="69">
        <f t="shared" si="1"/>
        <v>2433</v>
      </c>
      <c r="D31" s="69">
        <f t="shared" si="2"/>
        <v>1635</v>
      </c>
      <c r="E31" s="69">
        <f t="shared" si="3"/>
        <v>798</v>
      </c>
      <c r="F31" s="483">
        <v>12023</v>
      </c>
      <c r="G31" s="484">
        <v>7629</v>
      </c>
      <c r="H31" s="478">
        <v>4394</v>
      </c>
      <c r="I31" s="483">
        <v>7505</v>
      </c>
      <c r="J31" s="484">
        <v>4343</v>
      </c>
      <c r="K31" s="485">
        <v>3162</v>
      </c>
      <c r="L31" s="483">
        <v>4518</v>
      </c>
      <c r="M31" s="478">
        <v>3286</v>
      </c>
      <c r="N31" s="478">
        <v>1232</v>
      </c>
      <c r="O31" s="477">
        <v>986</v>
      </c>
      <c r="P31" s="60">
        <v>886</v>
      </c>
      <c r="Q31" s="478">
        <f>(O31-P31)</f>
        <v>100</v>
      </c>
      <c r="R31" s="69">
        <v>1447</v>
      </c>
      <c r="S31" s="34">
        <v>749</v>
      </c>
      <c r="T31" s="479">
        <v>698</v>
      </c>
      <c r="U31" s="483">
        <v>1417</v>
      </c>
      <c r="V31" s="486">
        <v>788</v>
      </c>
      <c r="W31" s="485">
        <v>629</v>
      </c>
      <c r="X31" s="477">
        <v>2107</v>
      </c>
      <c r="Y31" s="486">
        <v>1079</v>
      </c>
      <c r="Z31" s="485">
        <v>1028</v>
      </c>
      <c r="AA31" s="488">
        <v>1376</v>
      </c>
      <c r="AB31" s="486">
        <v>970</v>
      </c>
      <c r="AC31" s="489">
        <v>406</v>
      </c>
      <c r="AD31" s="69">
        <v>1293</v>
      </c>
      <c r="AE31" s="9">
        <v>742</v>
      </c>
      <c r="AF31" s="489">
        <v>551</v>
      </c>
      <c r="AG31" s="69">
        <v>1312</v>
      </c>
      <c r="AH31" s="9">
        <v>764</v>
      </c>
      <c r="AI31" s="489">
        <v>548</v>
      </c>
      <c r="AJ31" s="69">
        <v>1004</v>
      </c>
      <c r="AK31" s="9">
        <v>814</v>
      </c>
      <c r="AL31" s="489">
        <v>190</v>
      </c>
      <c r="AM31" s="69">
        <v>1102</v>
      </c>
      <c r="AN31" s="9">
        <v>714</v>
      </c>
      <c r="AO31" s="489">
        <v>388</v>
      </c>
      <c r="AP31" s="69">
        <v>695</v>
      </c>
      <c r="AQ31" s="9">
        <v>676</v>
      </c>
      <c r="AR31" s="491">
        <v>19</v>
      </c>
      <c r="AS31" s="492">
        <v>487</v>
      </c>
      <c r="AT31" s="140">
        <v>487</v>
      </c>
      <c r="AU31" s="493">
        <v>0</v>
      </c>
      <c r="AV31" s="494">
        <v>1230</v>
      </c>
      <c r="AW31" s="140">
        <v>595</v>
      </c>
      <c r="AX31" s="495">
        <v>635</v>
      </c>
      <c r="AY31" s="492">
        <v>1021</v>
      </c>
      <c r="AZ31" s="140">
        <v>438</v>
      </c>
      <c r="BA31" s="493">
        <v>583</v>
      </c>
      <c r="BB31" s="492">
        <v>1528</v>
      </c>
      <c r="BC31" s="140">
        <v>571</v>
      </c>
      <c r="BD31" s="493">
        <v>957</v>
      </c>
      <c r="BE31" s="492">
        <v>1143</v>
      </c>
      <c r="BF31" s="140">
        <v>1060</v>
      </c>
      <c r="BG31" s="493">
        <v>83</v>
      </c>
      <c r="BH31" s="492">
        <v>2217</v>
      </c>
      <c r="BI31" s="140">
        <v>1786</v>
      </c>
      <c r="BJ31" s="493">
        <v>431</v>
      </c>
      <c r="BK31" s="492">
        <v>1936</v>
      </c>
      <c r="BL31" s="140">
        <v>1514</v>
      </c>
      <c r="BM31" s="493">
        <v>422</v>
      </c>
      <c r="BN31" s="492">
        <v>2103</v>
      </c>
      <c r="BO31" s="140">
        <v>1497</v>
      </c>
      <c r="BP31" s="493">
        <v>606</v>
      </c>
      <c r="BQ31" s="492">
        <v>2599</v>
      </c>
      <c r="BR31" s="140">
        <v>1761</v>
      </c>
      <c r="BS31" s="493">
        <v>838</v>
      </c>
      <c r="BT31" s="492">
        <v>2706</v>
      </c>
      <c r="BU31" s="140">
        <v>1941</v>
      </c>
      <c r="BV31" s="493">
        <v>765</v>
      </c>
      <c r="BW31" s="492">
        <v>3153</v>
      </c>
      <c r="BX31" s="140">
        <v>1858</v>
      </c>
      <c r="BY31" s="493">
        <v>1295</v>
      </c>
      <c r="BZ31" s="492">
        <v>2707</v>
      </c>
      <c r="CA31" s="140">
        <v>2068</v>
      </c>
      <c r="CB31" s="495">
        <v>639</v>
      </c>
      <c r="CC31" s="496"/>
    </row>
    <row r="32" spans="2:81" ht="15.75" x14ac:dyDescent="0.25">
      <c r="B32" s="497"/>
      <c r="C32" s="69"/>
      <c r="D32" s="69"/>
      <c r="E32" s="69"/>
      <c r="F32" s="480"/>
      <c r="G32" s="481"/>
      <c r="H32" s="482"/>
      <c r="I32" s="480"/>
      <c r="J32" s="481"/>
      <c r="K32" s="500"/>
      <c r="L32" s="480"/>
      <c r="M32" s="482"/>
      <c r="N32" s="482"/>
      <c r="O32" s="498"/>
      <c r="P32" s="94"/>
      <c r="Q32" s="482"/>
      <c r="R32" s="68"/>
      <c r="S32" s="22"/>
      <c r="T32" s="499"/>
      <c r="U32" s="480"/>
      <c r="V32" s="501"/>
      <c r="W32" s="500"/>
      <c r="X32" s="498"/>
      <c r="Y32" s="501"/>
      <c r="Z32" s="500"/>
      <c r="AA32" s="502"/>
      <c r="AB32" s="501"/>
      <c r="AC32" s="170"/>
      <c r="AD32" s="68"/>
      <c r="AE32" s="12"/>
      <c r="AF32" s="170"/>
      <c r="AG32" s="68"/>
      <c r="AH32" s="12"/>
      <c r="AI32" s="170"/>
      <c r="AJ32" s="68"/>
      <c r="AK32" s="12"/>
      <c r="AL32" s="169"/>
      <c r="AM32" s="70"/>
      <c r="AN32" s="10"/>
      <c r="AO32" s="169"/>
      <c r="AP32" s="68"/>
      <c r="AQ32" s="12"/>
      <c r="AR32" s="503"/>
      <c r="AS32" s="510"/>
      <c r="AT32" s="12"/>
      <c r="AU32" s="503"/>
      <c r="AV32" s="68"/>
      <c r="AW32" s="12"/>
      <c r="AX32" s="511"/>
      <c r="AY32" s="504"/>
      <c r="AZ32" s="12"/>
      <c r="BA32" s="503"/>
      <c r="BB32" s="510"/>
      <c r="BC32" s="12"/>
      <c r="BD32" s="503"/>
      <c r="BE32" s="512"/>
      <c r="BF32" s="10"/>
      <c r="BG32" s="503"/>
      <c r="BH32" s="512"/>
      <c r="BI32" s="12"/>
      <c r="BJ32" s="503"/>
      <c r="BK32" s="510"/>
      <c r="BL32" s="12"/>
      <c r="BM32" s="503"/>
      <c r="BN32" s="512"/>
      <c r="BO32" s="12"/>
      <c r="BP32" s="503"/>
      <c r="BQ32" s="510"/>
      <c r="BR32" s="12"/>
      <c r="BS32" s="503"/>
      <c r="BT32" s="510"/>
      <c r="BU32" s="12"/>
      <c r="BV32" s="503"/>
      <c r="BW32" s="510"/>
      <c r="BX32" s="12"/>
      <c r="BY32" s="503"/>
      <c r="BZ32" s="510"/>
      <c r="CA32" s="12"/>
      <c r="CB32" s="511"/>
      <c r="CC32" s="5"/>
    </row>
    <row r="33" spans="2:81" ht="15.75" x14ac:dyDescent="0.25">
      <c r="B33" s="174" t="s">
        <v>44</v>
      </c>
      <c r="C33" s="69">
        <f t="shared" si="1"/>
        <v>579</v>
      </c>
      <c r="D33" s="69">
        <f t="shared" si="2"/>
        <v>480</v>
      </c>
      <c r="E33" s="69">
        <f t="shared" si="3"/>
        <v>99</v>
      </c>
      <c r="F33" s="483">
        <v>2600</v>
      </c>
      <c r="G33" s="484">
        <v>2353</v>
      </c>
      <c r="H33" s="478">
        <v>247</v>
      </c>
      <c r="I33" s="483">
        <v>1445</v>
      </c>
      <c r="J33" s="484">
        <v>1200</v>
      </c>
      <c r="K33" s="485">
        <v>245</v>
      </c>
      <c r="L33" s="483">
        <v>1155</v>
      </c>
      <c r="M33" s="478">
        <v>1153</v>
      </c>
      <c r="N33" s="478">
        <v>2</v>
      </c>
      <c r="O33" s="477">
        <v>240</v>
      </c>
      <c r="P33" s="60">
        <v>237</v>
      </c>
      <c r="Q33" s="478">
        <f>(O33-P33)</f>
        <v>3</v>
      </c>
      <c r="R33" s="69">
        <v>339</v>
      </c>
      <c r="S33" s="34">
        <v>243</v>
      </c>
      <c r="T33" s="479">
        <v>96</v>
      </c>
      <c r="U33" s="483">
        <v>430</v>
      </c>
      <c r="V33" s="486">
        <v>190</v>
      </c>
      <c r="W33" s="485">
        <v>240</v>
      </c>
      <c r="X33" s="477">
        <v>184</v>
      </c>
      <c r="Y33" s="486">
        <v>184</v>
      </c>
      <c r="Z33" s="485">
        <v>0</v>
      </c>
      <c r="AA33" s="488">
        <v>263</v>
      </c>
      <c r="AB33" s="486">
        <v>263</v>
      </c>
      <c r="AC33" s="489">
        <v>0</v>
      </c>
      <c r="AD33" s="69">
        <v>236</v>
      </c>
      <c r="AE33" s="9">
        <v>236</v>
      </c>
      <c r="AF33" s="489">
        <v>0</v>
      </c>
      <c r="AG33" s="69">
        <v>332</v>
      </c>
      <c r="AH33" s="9">
        <v>327</v>
      </c>
      <c r="AI33" s="489">
        <v>5</v>
      </c>
      <c r="AJ33" s="69">
        <v>213</v>
      </c>
      <c r="AK33" s="9">
        <v>213</v>
      </c>
      <c r="AL33" s="489">
        <v>0</v>
      </c>
      <c r="AM33" s="69">
        <v>221</v>
      </c>
      <c r="AN33" s="9">
        <v>221</v>
      </c>
      <c r="AO33" s="489">
        <v>0</v>
      </c>
      <c r="AP33" s="69">
        <v>276</v>
      </c>
      <c r="AQ33" s="9">
        <v>276</v>
      </c>
      <c r="AR33" s="491">
        <v>0</v>
      </c>
      <c r="AS33" s="492">
        <v>223</v>
      </c>
      <c r="AT33" s="140">
        <v>223</v>
      </c>
      <c r="AU33" s="493">
        <v>0</v>
      </c>
      <c r="AV33" s="494">
        <v>222</v>
      </c>
      <c r="AW33" s="140">
        <v>220</v>
      </c>
      <c r="AX33" s="495">
        <v>2</v>
      </c>
      <c r="AY33" s="492">
        <v>260</v>
      </c>
      <c r="AZ33" s="140">
        <v>260</v>
      </c>
      <c r="BA33" s="493">
        <v>0</v>
      </c>
      <c r="BB33" s="492">
        <v>252</v>
      </c>
      <c r="BC33" s="140">
        <v>252</v>
      </c>
      <c r="BD33" s="493">
        <v>0</v>
      </c>
      <c r="BE33" s="492">
        <v>333</v>
      </c>
      <c r="BF33" s="140">
        <v>333</v>
      </c>
      <c r="BG33" s="493">
        <v>0</v>
      </c>
      <c r="BH33" s="492">
        <v>305</v>
      </c>
      <c r="BI33" s="140">
        <v>305</v>
      </c>
      <c r="BJ33" s="493">
        <v>0</v>
      </c>
      <c r="BK33" s="492">
        <v>488</v>
      </c>
      <c r="BL33" s="140">
        <v>488</v>
      </c>
      <c r="BM33" s="493">
        <v>0</v>
      </c>
      <c r="BN33" s="492">
        <v>525</v>
      </c>
      <c r="BO33" s="140">
        <v>525</v>
      </c>
      <c r="BP33" s="493">
        <v>0</v>
      </c>
      <c r="BQ33" s="492">
        <v>791</v>
      </c>
      <c r="BR33" s="140">
        <v>791</v>
      </c>
      <c r="BS33" s="493">
        <v>0</v>
      </c>
      <c r="BT33" s="492">
        <v>928</v>
      </c>
      <c r="BU33" s="140">
        <v>855</v>
      </c>
      <c r="BV33" s="493">
        <v>73</v>
      </c>
      <c r="BW33" s="492">
        <v>886</v>
      </c>
      <c r="BX33" s="140">
        <v>886</v>
      </c>
      <c r="BY33" s="493">
        <v>0</v>
      </c>
      <c r="BZ33" s="492">
        <v>931</v>
      </c>
      <c r="CA33" s="140">
        <v>906</v>
      </c>
      <c r="CB33" s="495">
        <v>25</v>
      </c>
      <c r="CC33" s="496"/>
    </row>
    <row r="34" spans="2:81" ht="15.75" x14ac:dyDescent="0.25">
      <c r="B34" s="497" t="s">
        <v>324</v>
      </c>
      <c r="C34" s="69"/>
      <c r="D34" s="69"/>
      <c r="E34" s="69"/>
      <c r="F34" s="480"/>
      <c r="G34" s="481"/>
      <c r="H34" s="482"/>
      <c r="I34" s="480"/>
      <c r="J34" s="481"/>
      <c r="K34" s="500"/>
      <c r="L34" s="480"/>
      <c r="M34" s="482"/>
      <c r="N34" s="482"/>
      <c r="O34" s="498"/>
      <c r="P34" s="481"/>
      <c r="Q34" s="482"/>
      <c r="R34" s="68"/>
      <c r="S34" s="22"/>
      <c r="T34" s="499"/>
      <c r="U34" s="480"/>
      <c r="V34" s="481"/>
      <c r="W34" s="500"/>
      <c r="X34" s="498"/>
      <c r="Y34" s="501"/>
      <c r="Z34" s="500"/>
      <c r="AA34" s="502"/>
      <c r="AB34" s="501"/>
      <c r="AC34" s="170"/>
      <c r="AD34" s="68"/>
      <c r="AE34" s="12"/>
      <c r="AF34" s="170"/>
      <c r="AG34" s="68"/>
      <c r="AH34" s="12"/>
      <c r="AI34" s="170"/>
      <c r="AJ34" s="68"/>
      <c r="AK34" s="12"/>
      <c r="AL34" s="169"/>
      <c r="AM34" s="70"/>
      <c r="AN34" s="10"/>
      <c r="AO34" s="169"/>
      <c r="AP34" s="68"/>
      <c r="AQ34" s="12"/>
      <c r="AR34" s="503"/>
      <c r="AS34" s="510"/>
      <c r="AT34" s="12"/>
      <c r="AU34" s="473"/>
      <c r="AV34" s="68"/>
      <c r="AW34" s="12"/>
      <c r="AX34" s="511"/>
      <c r="AY34" s="512"/>
      <c r="AZ34" s="12"/>
      <c r="BA34" s="503">
        <v>0</v>
      </c>
      <c r="BB34" s="512"/>
      <c r="BC34" s="10"/>
      <c r="BD34" s="503">
        <v>0</v>
      </c>
      <c r="BE34" s="510"/>
      <c r="BF34" s="12"/>
      <c r="BG34" s="503">
        <v>0</v>
      </c>
      <c r="BH34" s="512"/>
      <c r="BI34" s="12"/>
      <c r="BJ34" s="503">
        <v>0</v>
      </c>
      <c r="BK34" s="510"/>
      <c r="BL34" s="12"/>
      <c r="BM34" s="503">
        <v>0</v>
      </c>
      <c r="BN34" s="512"/>
      <c r="BO34" s="12"/>
      <c r="BP34" s="503">
        <v>0</v>
      </c>
      <c r="BQ34" s="510"/>
      <c r="BR34" s="12"/>
      <c r="BS34" s="503">
        <v>0</v>
      </c>
      <c r="BT34" s="510"/>
      <c r="BU34" s="12"/>
      <c r="BV34" s="503">
        <v>0</v>
      </c>
      <c r="BW34" s="510">
        <v>886</v>
      </c>
      <c r="BX34" s="12">
        <v>886</v>
      </c>
      <c r="BY34" s="503">
        <v>0</v>
      </c>
      <c r="BZ34" s="510">
        <v>900</v>
      </c>
      <c r="CA34" s="12">
        <v>900</v>
      </c>
      <c r="CB34" s="511">
        <v>0</v>
      </c>
      <c r="CC34" s="5"/>
    </row>
    <row r="35" spans="2:81" x14ac:dyDescent="0.25">
      <c r="B35" s="497" t="s">
        <v>325</v>
      </c>
      <c r="C35" s="69"/>
      <c r="D35" s="69"/>
      <c r="E35" s="69"/>
      <c r="F35" s="480"/>
      <c r="G35" s="481"/>
      <c r="H35" s="482"/>
      <c r="I35" s="480"/>
      <c r="J35" s="481"/>
      <c r="K35" s="500"/>
      <c r="L35" s="480"/>
      <c r="M35" s="482"/>
      <c r="N35" s="482"/>
      <c r="O35" s="70"/>
      <c r="P35" s="481"/>
      <c r="Q35" s="482"/>
      <c r="R35" s="466"/>
      <c r="S35" s="5"/>
      <c r="T35" s="499"/>
      <c r="U35" s="480"/>
      <c r="V35" s="481"/>
      <c r="W35" s="500"/>
      <c r="X35" s="70"/>
      <c r="Y35" s="10"/>
      <c r="Z35" s="500"/>
      <c r="AA35" s="70"/>
      <c r="AB35" s="10"/>
      <c r="AC35" s="170"/>
      <c r="AD35" s="70"/>
      <c r="AE35" s="10"/>
      <c r="AF35" s="170"/>
      <c r="AG35" s="70"/>
      <c r="AH35" s="10"/>
      <c r="AI35" s="170"/>
      <c r="AJ35" s="68"/>
      <c r="AK35" s="12"/>
      <c r="AL35" s="169"/>
      <c r="AM35" s="70"/>
      <c r="AN35" s="10"/>
      <c r="AO35" s="169"/>
      <c r="AP35" s="68"/>
      <c r="AQ35" s="12"/>
      <c r="AR35" s="503"/>
      <c r="AS35" s="510"/>
      <c r="AT35" s="12"/>
      <c r="AU35" s="503"/>
      <c r="AV35" s="68"/>
      <c r="AW35" s="12"/>
      <c r="AX35" s="511"/>
      <c r="AY35" s="504"/>
      <c r="AZ35" s="12"/>
      <c r="BA35" s="503">
        <v>0</v>
      </c>
      <c r="BB35" s="510"/>
      <c r="BC35" s="12"/>
      <c r="BD35" s="503">
        <v>0</v>
      </c>
      <c r="BE35" s="512"/>
      <c r="BF35" s="10"/>
      <c r="BG35" s="503">
        <v>0</v>
      </c>
      <c r="BH35" s="512"/>
      <c r="BI35" s="12"/>
      <c r="BJ35" s="503">
        <v>0</v>
      </c>
      <c r="BK35" s="512"/>
      <c r="BL35" s="10"/>
      <c r="BM35" s="503">
        <v>0</v>
      </c>
      <c r="BN35" s="512"/>
      <c r="BO35" s="10"/>
      <c r="BP35" s="503">
        <v>0</v>
      </c>
      <c r="BQ35" s="512"/>
      <c r="BR35" s="10"/>
      <c r="BS35" s="503">
        <v>0</v>
      </c>
      <c r="BT35" s="512"/>
      <c r="BU35" s="10"/>
      <c r="BV35" s="503">
        <v>0</v>
      </c>
      <c r="BW35" s="510">
        <v>0</v>
      </c>
      <c r="BX35" s="12">
        <v>0</v>
      </c>
      <c r="BY35" s="503">
        <v>0</v>
      </c>
      <c r="BZ35" s="510">
        <v>31</v>
      </c>
      <c r="CA35" s="12">
        <v>6</v>
      </c>
      <c r="CB35" s="511">
        <v>25</v>
      </c>
      <c r="CC35" s="5"/>
    </row>
    <row r="36" spans="2:81" x14ac:dyDescent="0.25">
      <c r="B36" s="497"/>
      <c r="C36" s="69"/>
      <c r="D36" s="69"/>
      <c r="E36" s="69"/>
      <c r="F36" s="480"/>
      <c r="G36" s="481"/>
      <c r="H36" s="482"/>
      <c r="I36" s="480"/>
      <c r="J36" s="481"/>
      <c r="K36" s="500"/>
      <c r="L36" s="480"/>
      <c r="M36" s="482"/>
      <c r="N36" s="482"/>
      <c r="O36" s="70"/>
      <c r="P36" s="481"/>
      <c r="Q36" s="482"/>
      <c r="R36" s="466"/>
      <c r="S36" s="5"/>
      <c r="T36" s="499"/>
      <c r="U36" s="480"/>
      <c r="V36" s="481"/>
      <c r="W36" s="500"/>
      <c r="X36" s="70"/>
      <c r="Y36" s="10"/>
      <c r="Z36" s="500"/>
      <c r="AA36" s="70"/>
      <c r="AB36" s="10"/>
      <c r="AC36" s="170"/>
      <c r="AD36" s="70"/>
      <c r="AE36" s="10"/>
      <c r="AF36" s="170"/>
      <c r="AG36" s="70"/>
      <c r="AH36" s="10"/>
      <c r="AI36" s="170"/>
      <c r="AJ36" s="68"/>
      <c r="AK36" s="12"/>
      <c r="AL36" s="169"/>
      <c r="AM36" s="70"/>
      <c r="AN36" s="10"/>
      <c r="AO36" s="169"/>
      <c r="AP36" s="70"/>
      <c r="AQ36" s="10"/>
      <c r="AR36" s="473"/>
      <c r="AS36" s="512"/>
      <c r="AT36" s="10"/>
      <c r="AU36" s="503"/>
      <c r="AV36" s="70"/>
      <c r="AW36" s="10"/>
      <c r="AX36" s="511"/>
      <c r="AY36" s="504"/>
      <c r="AZ36" s="505"/>
      <c r="BA36" s="503"/>
      <c r="BB36" s="510"/>
      <c r="BC36" s="12"/>
      <c r="BD36" s="503"/>
      <c r="BE36" s="512"/>
      <c r="BF36" s="10"/>
      <c r="BG36" s="503"/>
      <c r="BH36" s="512"/>
      <c r="BI36" s="12"/>
      <c r="BJ36" s="503"/>
      <c r="BK36" s="512"/>
      <c r="BL36" s="10"/>
      <c r="BM36" s="503"/>
      <c r="BN36" s="512"/>
      <c r="BO36" s="10"/>
      <c r="BP36" s="503"/>
      <c r="BQ36" s="512"/>
      <c r="BR36" s="10"/>
      <c r="BS36" s="503"/>
      <c r="BT36" s="512"/>
      <c r="BU36" s="10"/>
      <c r="BV36" s="503"/>
      <c r="BW36" s="510"/>
      <c r="BX36" s="12"/>
      <c r="BY36" s="503"/>
      <c r="BZ36" s="510"/>
      <c r="CA36" s="12"/>
      <c r="CB36" s="511"/>
      <c r="CC36" s="5"/>
    </row>
    <row r="37" spans="2:81" ht="15.75" x14ac:dyDescent="0.25">
      <c r="B37" s="174" t="s">
        <v>45</v>
      </c>
      <c r="C37" s="69">
        <f t="shared" si="1"/>
        <v>170</v>
      </c>
      <c r="D37" s="69">
        <f t="shared" si="2"/>
        <v>170</v>
      </c>
      <c r="E37" s="69">
        <f t="shared" si="3"/>
        <v>0</v>
      </c>
      <c r="F37" s="483">
        <v>508</v>
      </c>
      <c r="G37" s="484">
        <v>472</v>
      </c>
      <c r="H37" s="478">
        <v>36</v>
      </c>
      <c r="I37" s="483">
        <v>310</v>
      </c>
      <c r="J37" s="484">
        <v>274</v>
      </c>
      <c r="K37" s="485">
        <v>36</v>
      </c>
      <c r="L37" s="483">
        <v>198</v>
      </c>
      <c r="M37" s="478">
        <v>198</v>
      </c>
      <c r="N37" s="478">
        <v>0</v>
      </c>
      <c r="O37" s="498">
        <v>95</v>
      </c>
      <c r="P37" s="60">
        <v>95</v>
      </c>
      <c r="Q37" s="478">
        <f t="shared" ref="Q37:Q40" si="7">(O37-P37)</f>
        <v>0</v>
      </c>
      <c r="R37" s="69">
        <v>75</v>
      </c>
      <c r="S37" s="34">
        <v>75</v>
      </c>
      <c r="T37" s="479">
        <v>0</v>
      </c>
      <c r="U37" s="515">
        <v>65</v>
      </c>
      <c r="V37" s="486">
        <v>65</v>
      </c>
      <c r="W37" s="485">
        <v>0</v>
      </c>
      <c r="X37" s="488">
        <v>59</v>
      </c>
      <c r="Y37" s="486">
        <v>59</v>
      </c>
      <c r="Z37" s="485">
        <v>0</v>
      </c>
      <c r="AA37" s="488">
        <v>55</v>
      </c>
      <c r="AB37" s="486">
        <v>55</v>
      </c>
      <c r="AC37" s="489">
        <v>0</v>
      </c>
      <c r="AD37" s="69">
        <v>85</v>
      </c>
      <c r="AE37" s="9">
        <v>49</v>
      </c>
      <c r="AF37" s="489">
        <v>36</v>
      </c>
      <c r="AG37" s="69">
        <v>46</v>
      </c>
      <c r="AH37" s="9">
        <v>46</v>
      </c>
      <c r="AI37" s="489">
        <v>0</v>
      </c>
      <c r="AJ37" s="69">
        <v>35</v>
      </c>
      <c r="AK37" s="9">
        <v>35</v>
      </c>
      <c r="AL37" s="489">
        <v>0</v>
      </c>
      <c r="AM37" s="69">
        <v>39</v>
      </c>
      <c r="AN37" s="9">
        <v>39</v>
      </c>
      <c r="AO37" s="489">
        <v>0</v>
      </c>
      <c r="AP37" s="69">
        <v>28</v>
      </c>
      <c r="AQ37" s="9">
        <v>28</v>
      </c>
      <c r="AR37" s="491">
        <v>0</v>
      </c>
      <c r="AS37" s="492">
        <v>29</v>
      </c>
      <c r="AT37" s="140">
        <v>29</v>
      </c>
      <c r="AU37" s="493">
        <v>0</v>
      </c>
      <c r="AV37" s="494">
        <v>67</v>
      </c>
      <c r="AW37" s="140">
        <v>67</v>
      </c>
      <c r="AX37" s="495">
        <v>0</v>
      </c>
      <c r="AY37" s="492">
        <v>44</v>
      </c>
      <c r="AZ37" s="140">
        <v>44</v>
      </c>
      <c r="BA37" s="493">
        <v>0</v>
      </c>
      <c r="BB37" s="492">
        <v>91</v>
      </c>
      <c r="BC37" s="140">
        <v>89</v>
      </c>
      <c r="BD37" s="493">
        <v>2</v>
      </c>
      <c r="BE37" s="492">
        <v>91</v>
      </c>
      <c r="BF37" s="140">
        <v>83</v>
      </c>
      <c r="BG37" s="493">
        <v>8</v>
      </c>
      <c r="BH37" s="492">
        <v>194</v>
      </c>
      <c r="BI37" s="140">
        <v>190</v>
      </c>
      <c r="BJ37" s="493">
        <v>4</v>
      </c>
      <c r="BK37" s="492">
        <v>362</v>
      </c>
      <c r="BL37" s="140">
        <v>337</v>
      </c>
      <c r="BM37" s="493">
        <v>25</v>
      </c>
      <c r="BN37" s="492">
        <v>316</v>
      </c>
      <c r="BO37" s="140">
        <v>316</v>
      </c>
      <c r="BP37" s="493">
        <v>0</v>
      </c>
      <c r="BQ37" s="492">
        <v>260</v>
      </c>
      <c r="BR37" s="140">
        <v>206</v>
      </c>
      <c r="BS37" s="493">
        <v>54</v>
      </c>
      <c r="BT37" s="492">
        <v>174</v>
      </c>
      <c r="BU37" s="140">
        <v>170</v>
      </c>
      <c r="BV37" s="493">
        <v>4</v>
      </c>
      <c r="BW37" s="492">
        <v>176</v>
      </c>
      <c r="BX37" s="140">
        <v>176</v>
      </c>
      <c r="BY37" s="493">
        <v>0</v>
      </c>
      <c r="BZ37" s="492">
        <v>154</v>
      </c>
      <c r="CA37" s="140">
        <v>154</v>
      </c>
      <c r="CB37" s="495">
        <v>0</v>
      </c>
      <c r="CC37" s="496"/>
    </row>
    <row r="38" spans="2:81" ht="15.75" x14ac:dyDescent="0.25">
      <c r="B38" s="497" t="s">
        <v>46</v>
      </c>
      <c r="C38" s="68">
        <f t="shared" si="1"/>
        <v>105</v>
      </c>
      <c r="D38" s="68">
        <f t="shared" si="2"/>
        <v>105</v>
      </c>
      <c r="E38" s="68">
        <f t="shared" si="3"/>
        <v>0</v>
      </c>
      <c r="F38" s="480">
        <v>351</v>
      </c>
      <c r="G38" s="481">
        <v>351</v>
      </c>
      <c r="H38" s="482">
        <v>0</v>
      </c>
      <c r="I38" s="480">
        <v>195</v>
      </c>
      <c r="J38" s="481">
        <v>195</v>
      </c>
      <c r="K38" s="500">
        <v>0</v>
      </c>
      <c r="L38" s="480">
        <v>156</v>
      </c>
      <c r="M38" s="482">
        <v>156</v>
      </c>
      <c r="N38" s="482">
        <v>0</v>
      </c>
      <c r="O38" s="498">
        <v>58</v>
      </c>
      <c r="P38" s="94">
        <v>58</v>
      </c>
      <c r="Q38" s="478">
        <f t="shared" si="7"/>
        <v>0</v>
      </c>
      <c r="R38" s="68">
        <v>47</v>
      </c>
      <c r="S38" s="22">
        <v>47</v>
      </c>
      <c r="T38" s="479">
        <v>0</v>
      </c>
      <c r="U38" s="516">
        <v>43</v>
      </c>
      <c r="V38" s="501">
        <v>43</v>
      </c>
      <c r="W38" s="500">
        <v>0</v>
      </c>
      <c r="X38" s="502">
        <v>40</v>
      </c>
      <c r="Y38" s="501">
        <v>40</v>
      </c>
      <c r="Z38" s="500">
        <v>0</v>
      </c>
      <c r="AA38" s="502">
        <v>40</v>
      </c>
      <c r="AB38" s="501">
        <v>40</v>
      </c>
      <c r="AC38" s="169">
        <v>0</v>
      </c>
      <c r="AD38" s="68">
        <v>34</v>
      </c>
      <c r="AE38" s="12">
        <v>34</v>
      </c>
      <c r="AF38" s="169">
        <v>0</v>
      </c>
      <c r="AG38" s="68">
        <v>38</v>
      </c>
      <c r="AH38" s="12">
        <v>38</v>
      </c>
      <c r="AI38" s="169">
        <v>0</v>
      </c>
      <c r="AJ38" s="68">
        <v>30</v>
      </c>
      <c r="AK38" s="12">
        <v>30</v>
      </c>
      <c r="AL38" s="169">
        <v>0</v>
      </c>
      <c r="AM38" s="68">
        <v>22</v>
      </c>
      <c r="AN38" s="12">
        <v>22</v>
      </c>
      <c r="AO38" s="169">
        <v>0</v>
      </c>
      <c r="AP38" s="68">
        <v>24</v>
      </c>
      <c r="AQ38" s="12">
        <v>24</v>
      </c>
      <c r="AR38" s="503">
        <v>0</v>
      </c>
      <c r="AS38" s="510">
        <v>22</v>
      </c>
      <c r="AT38" s="12">
        <v>22</v>
      </c>
      <c r="AU38" s="503">
        <v>0</v>
      </c>
      <c r="AV38" s="68">
        <v>58</v>
      </c>
      <c r="AW38" s="12">
        <v>58</v>
      </c>
      <c r="AX38" s="511">
        <v>0</v>
      </c>
      <c r="AY38" s="510">
        <v>33</v>
      </c>
      <c r="AZ38" s="12">
        <v>33</v>
      </c>
      <c r="BA38" s="503">
        <v>0</v>
      </c>
      <c r="BB38" s="510">
        <v>60</v>
      </c>
      <c r="BC38" s="12">
        <v>60</v>
      </c>
      <c r="BD38" s="503">
        <v>0</v>
      </c>
      <c r="BE38" s="510">
        <v>6</v>
      </c>
      <c r="BF38" s="12">
        <v>6</v>
      </c>
      <c r="BG38" s="503">
        <v>0</v>
      </c>
      <c r="BH38" s="510">
        <v>6</v>
      </c>
      <c r="BI38" s="12">
        <v>6</v>
      </c>
      <c r="BJ38" s="503">
        <v>0</v>
      </c>
      <c r="BK38" s="510">
        <v>132</v>
      </c>
      <c r="BL38" s="12">
        <v>132</v>
      </c>
      <c r="BM38" s="503">
        <v>0</v>
      </c>
      <c r="BN38" s="510">
        <v>154</v>
      </c>
      <c r="BO38" s="12">
        <v>154</v>
      </c>
      <c r="BP38" s="503">
        <v>0</v>
      </c>
      <c r="BQ38" s="510">
        <v>154</v>
      </c>
      <c r="BR38" s="12">
        <v>154</v>
      </c>
      <c r="BS38" s="503">
        <v>0</v>
      </c>
      <c r="BT38" s="510">
        <v>130</v>
      </c>
      <c r="BU38" s="12">
        <v>130</v>
      </c>
      <c r="BV38" s="503">
        <v>0</v>
      </c>
      <c r="BW38" s="510">
        <v>146</v>
      </c>
      <c r="BX38" s="12">
        <v>146</v>
      </c>
      <c r="BY38" s="503">
        <v>0</v>
      </c>
      <c r="BZ38" s="510">
        <v>138</v>
      </c>
      <c r="CA38" s="12">
        <v>138</v>
      </c>
      <c r="CB38" s="511">
        <v>0</v>
      </c>
      <c r="CC38" s="5"/>
    </row>
    <row r="39" spans="2:81" ht="15.75" x14ac:dyDescent="0.25">
      <c r="B39" s="497" t="s">
        <v>47</v>
      </c>
      <c r="C39" s="68">
        <f t="shared" si="1"/>
        <v>50</v>
      </c>
      <c r="D39" s="68">
        <f t="shared" si="2"/>
        <v>50</v>
      </c>
      <c r="E39" s="68">
        <f t="shared" si="3"/>
        <v>0</v>
      </c>
      <c r="F39" s="480">
        <v>115</v>
      </c>
      <c r="G39" s="481">
        <v>79</v>
      </c>
      <c r="H39" s="482">
        <v>36</v>
      </c>
      <c r="I39" s="480">
        <v>89</v>
      </c>
      <c r="J39" s="481">
        <v>53</v>
      </c>
      <c r="K39" s="500">
        <v>36</v>
      </c>
      <c r="L39" s="480">
        <v>26</v>
      </c>
      <c r="M39" s="482">
        <v>26</v>
      </c>
      <c r="N39" s="482">
        <v>0</v>
      </c>
      <c r="O39" s="498">
        <v>30</v>
      </c>
      <c r="P39" s="94">
        <v>30</v>
      </c>
      <c r="Q39" s="478">
        <f t="shared" si="7"/>
        <v>0</v>
      </c>
      <c r="R39" s="68">
        <v>20</v>
      </c>
      <c r="S39" s="22">
        <v>20</v>
      </c>
      <c r="T39" s="479">
        <v>0</v>
      </c>
      <c r="U39" s="516">
        <v>17</v>
      </c>
      <c r="V39" s="501">
        <v>17</v>
      </c>
      <c r="W39" s="500">
        <v>0</v>
      </c>
      <c r="X39" s="502">
        <v>13</v>
      </c>
      <c r="Y39" s="501">
        <v>13</v>
      </c>
      <c r="Z39" s="500">
        <v>0</v>
      </c>
      <c r="AA39" s="502">
        <v>9</v>
      </c>
      <c r="AB39" s="501">
        <v>9</v>
      </c>
      <c r="AC39" s="169">
        <v>0</v>
      </c>
      <c r="AD39" s="68">
        <v>42</v>
      </c>
      <c r="AE39" s="12">
        <v>6</v>
      </c>
      <c r="AF39" s="169">
        <v>36</v>
      </c>
      <c r="AG39" s="68">
        <v>8</v>
      </c>
      <c r="AH39" s="12">
        <v>8</v>
      </c>
      <c r="AI39" s="169">
        <v>0</v>
      </c>
      <c r="AJ39" s="68">
        <v>4</v>
      </c>
      <c r="AK39" s="12">
        <v>4</v>
      </c>
      <c r="AL39" s="169">
        <v>0</v>
      </c>
      <c r="AM39" s="68">
        <v>10</v>
      </c>
      <c r="AN39" s="12">
        <v>10</v>
      </c>
      <c r="AO39" s="169">
        <v>0</v>
      </c>
      <c r="AP39" s="68">
        <v>4</v>
      </c>
      <c r="AQ39" s="12">
        <v>4</v>
      </c>
      <c r="AR39" s="503">
        <v>0</v>
      </c>
      <c r="AS39" s="510">
        <v>4</v>
      </c>
      <c r="AT39" s="12">
        <v>4</v>
      </c>
      <c r="AU39" s="503">
        <v>0</v>
      </c>
      <c r="AV39" s="68">
        <v>4</v>
      </c>
      <c r="AW39" s="12">
        <v>4</v>
      </c>
      <c r="AX39" s="511">
        <v>0</v>
      </c>
      <c r="AY39" s="510">
        <v>2</v>
      </c>
      <c r="AZ39" s="12">
        <v>2</v>
      </c>
      <c r="BA39" s="503">
        <v>0</v>
      </c>
      <c r="BB39" s="510">
        <v>17</v>
      </c>
      <c r="BC39" s="12">
        <v>17</v>
      </c>
      <c r="BD39" s="503">
        <v>0</v>
      </c>
      <c r="BE39" s="510">
        <v>67</v>
      </c>
      <c r="BF39" s="12">
        <v>59</v>
      </c>
      <c r="BG39" s="503">
        <v>8</v>
      </c>
      <c r="BH39" s="510">
        <v>147</v>
      </c>
      <c r="BI39" s="12">
        <v>147</v>
      </c>
      <c r="BJ39" s="503">
        <v>0</v>
      </c>
      <c r="BK39" s="510">
        <v>138</v>
      </c>
      <c r="BL39" s="12">
        <v>113</v>
      </c>
      <c r="BM39" s="503">
        <v>25</v>
      </c>
      <c r="BN39" s="510">
        <v>64</v>
      </c>
      <c r="BO39" s="12">
        <v>64</v>
      </c>
      <c r="BP39" s="503">
        <v>0</v>
      </c>
      <c r="BQ39" s="510">
        <v>68</v>
      </c>
      <c r="BR39" s="12">
        <v>28</v>
      </c>
      <c r="BS39" s="503">
        <v>40</v>
      </c>
      <c r="BT39" s="510">
        <v>8</v>
      </c>
      <c r="BU39" s="12">
        <v>8</v>
      </c>
      <c r="BV39" s="503">
        <v>0</v>
      </c>
      <c r="BW39" s="510">
        <v>14</v>
      </c>
      <c r="BX39" s="12">
        <v>14</v>
      </c>
      <c r="BY39" s="503">
        <v>0</v>
      </c>
      <c r="BZ39" s="510">
        <v>8</v>
      </c>
      <c r="CA39" s="12">
        <v>8</v>
      </c>
      <c r="CB39" s="511">
        <v>0</v>
      </c>
      <c r="CC39" s="5"/>
    </row>
    <row r="40" spans="2:81" ht="15.75" x14ac:dyDescent="0.25">
      <c r="B40" s="497" t="s">
        <v>48</v>
      </c>
      <c r="C40" s="68">
        <f t="shared" si="1"/>
        <v>2</v>
      </c>
      <c r="D40" s="68">
        <f t="shared" si="2"/>
        <v>2</v>
      </c>
      <c r="E40" s="68">
        <f t="shared" si="3"/>
        <v>0</v>
      </c>
      <c r="F40" s="480">
        <v>5</v>
      </c>
      <c r="G40" s="481">
        <v>5</v>
      </c>
      <c r="H40" s="482">
        <v>0</v>
      </c>
      <c r="I40" s="480">
        <v>2</v>
      </c>
      <c r="J40" s="481">
        <v>2</v>
      </c>
      <c r="K40" s="500">
        <v>0</v>
      </c>
      <c r="L40" s="480">
        <v>3</v>
      </c>
      <c r="M40" s="482">
        <v>3</v>
      </c>
      <c r="N40" s="482">
        <v>0</v>
      </c>
      <c r="O40" s="498">
        <v>1</v>
      </c>
      <c r="P40" s="94">
        <v>1</v>
      </c>
      <c r="Q40" s="478">
        <f t="shared" si="7"/>
        <v>0</v>
      </c>
      <c r="R40" s="68">
        <v>1</v>
      </c>
      <c r="S40" s="22">
        <v>1</v>
      </c>
      <c r="T40" s="479">
        <v>0</v>
      </c>
      <c r="U40" s="516">
        <v>1</v>
      </c>
      <c r="V40" s="501">
        <v>1</v>
      </c>
      <c r="W40" s="500">
        <v>0</v>
      </c>
      <c r="X40" s="502">
        <v>1</v>
      </c>
      <c r="Y40" s="501">
        <v>1</v>
      </c>
      <c r="Z40" s="500">
        <v>0</v>
      </c>
      <c r="AA40" s="502">
        <v>0</v>
      </c>
      <c r="AB40" s="501">
        <v>0</v>
      </c>
      <c r="AC40" s="169">
        <v>0</v>
      </c>
      <c r="AD40" s="68">
        <v>0</v>
      </c>
      <c r="AE40" s="12">
        <v>0</v>
      </c>
      <c r="AF40" s="169"/>
      <c r="AG40" s="68">
        <v>0</v>
      </c>
      <c r="AH40" s="12">
        <v>0</v>
      </c>
      <c r="AI40" s="169">
        <v>0</v>
      </c>
      <c r="AJ40" s="68">
        <v>0</v>
      </c>
      <c r="AK40" s="12">
        <v>0</v>
      </c>
      <c r="AL40" s="169">
        <v>0</v>
      </c>
      <c r="AM40" s="68">
        <v>0</v>
      </c>
      <c r="AN40" s="12">
        <v>0</v>
      </c>
      <c r="AO40" s="169">
        <v>0</v>
      </c>
      <c r="AP40" s="68">
        <v>0</v>
      </c>
      <c r="AQ40" s="12">
        <v>0</v>
      </c>
      <c r="AR40" s="503">
        <v>0</v>
      </c>
      <c r="AS40" s="510">
        <v>0</v>
      </c>
      <c r="AT40" s="12">
        <v>0</v>
      </c>
      <c r="AU40" s="503">
        <v>0</v>
      </c>
      <c r="AV40" s="68">
        <v>3</v>
      </c>
      <c r="AW40" s="12">
        <v>3</v>
      </c>
      <c r="AX40" s="511">
        <v>0</v>
      </c>
      <c r="AY40" s="510">
        <v>3</v>
      </c>
      <c r="AZ40" s="12">
        <v>3</v>
      </c>
      <c r="BA40" s="503">
        <v>0</v>
      </c>
      <c r="BB40" s="510">
        <v>7</v>
      </c>
      <c r="BC40" s="12">
        <v>7</v>
      </c>
      <c r="BD40" s="503">
        <v>0</v>
      </c>
      <c r="BE40" s="510">
        <v>4</v>
      </c>
      <c r="BF40" s="12">
        <v>4</v>
      </c>
      <c r="BG40" s="503">
        <v>0</v>
      </c>
      <c r="BH40" s="510">
        <v>4</v>
      </c>
      <c r="BI40" s="12">
        <v>0</v>
      </c>
      <c r="BJ40" s="503">
        <v>4</v>
      </c>
      <c r="BK40" s="510">
        <v>8</v>
      </c>
      <c r="BL40" s="12">
        <v>8</v>
      </c>
      <c r="BM40" s="503">
        <v>0</v>
      </c>
      <c r="BN40" s="510">
        <v>7</v>
      </c>
      <c r="BO40" s="12">
        <v>7</v>
      </c>
      <c r="BP40" s="503">
        <v>0</v>
      </c>
      <c r="BQ40" s="510">
        <v>6</v>
      </c>
      <c r="BR40" s="12">
        <v>6</v>
      </c>
      <c r="BS40" s="503">
        <v>0</v>
      </c>
      <c r="BT40" s="510">
        <v>5</v>
      </c>
      <c r="BU40" s="12">
        <v>5</v>
      </c>
      <c r="BV40" s="503">
        <v>0</v>
      </c>
      <c r="BW40" s="510">
        <v>1</v>
      </c>
      <c r="BX40" s="12">
        <v>1</v>
      </c>
      <c r="BY40" s="503">
        <v>0</v>
      </c>
      <c r="BZ40" s="510">
        <v>1</v>
      </c>
      <c r="CA40" s="12">
        <v>1</v>
      </c>
      <c r="CB40" s="511">
        <v>0</v>
      </c>
      <c r="CC40" s="5"/>
    </row>
    <row r="41" spans="2:81" ht="15.75" x14ac:dyDescent="0.25">
      <c r="B41" s="497" t="s">
        <v>49</v>
      </c>
      <c r="C41" s="68">
        <f t="shared" si="1"/>
        <v>1</v>
      </c>
      <c r="D41" s="68">
        <f t="shared" si="2"/>
        <v>1</v>
      </c>
      <c r="E41" s="68">
        <f t="shared" si="3"/>
        <v>0</v>
      </c>
      <c r="F41" s="480">
        <v>1</v>
      </c>
      <c r="G41" s="481">
        <v>1</v>
      </c>
      <c r="H41" s="482">
        <v>0</v>
      </c>
      <c r="I41" s="480">
        <v>1</v>
      </c>
      <c r="J41" s="481">
        <v>1</v>
      </c>
      <c r="K41" s="500">
        <v>0</v>
      </c>
      <c r="L41" s="480">
        <v>0</v>
      </c>
      <c r="M41" s="482">
        <v>0</v>
      </c>
      <c r="N41" s="482">
        <v>0</v>
      </c>
      <c r="O41" s="498">
        <v>0</v>
      </c>
      <c r="P41" s="94">
        <v>0</v>
      </c>
      <c r="Q41" s="482"/>
      <c r="R41" s="68">
        <v>1</v>
      </c>
      <c r="S41" s="22">
        <v>1</v>
      </c>
      <c r="T41" s="479">
        <v>0</v>
      </c>
      <c r="U41" s="516">
        <v>1</v>
      </c>
      <c r="V41" s="501">
        <v>1</v>
      </c>
      <c r="W41" s="500">
        <v>0</v>
      </c>
      <c r="X41" s="502">
        <v>0</v>
      </c>
      <c r="Y41" s="501">
        <v>0</v>
      </c>
      <c r="Z41" s="500"/>
      <c r="AA41" s="502">
        <v>0</v>
      </c>
      <c r="AB41" s="501">
        <v>0</v>
      </c>
      <c r="AC41" s="169">
        <v>0</v>
      </c>
      <c r="AD41" s="68">
        <v>0</v>
      </c>
      <c r="AE41" s="12">
        <v>0</v>
      </c>
      <c r="AF41" s="169"/>
      <c r="AG41" s="68">
        <v>0</v>
      </c>
      <c r="AH41" s="12">
        <v>0</v>
      </c>
      <c r="AI41" s="169">
        <v>0</v>
      </c>
      <c r="AJ41" s="68">
        <v>0</v>
      </c>
      <c r="AK41" s="12">
        <v>0</v>
      </c>
      <c r="AL41" s="169">
        <v>0</v>
      </c>
      <c r="AM41" s="68">
        <v>0</v>
      </c>
      <c r="AN41" s="12">
        <v>0</v>
      </c>
      <c r="AO41" s="169">
        <v>0</v>
      </c>
      <c r="AP41" s="68">
        <v>0</v>
      </c>
      <c r="AQ41" s="12">
        <v>0</v>
      </c>
      <c r="AR41" s="503">
        <v>0</v>
      </c>
      <c r="AS41" s="510">
        <v>0</v>
      </c>
      <c r="AT41" s="12">
        <v>0</v>
      </c>
      <c r="AU41" s="503">
        <v>0</v>
      </c>
      <c r="AV41" s="68">
        <v>0</v>
      </c>
      <c r="AW41" s="12">
        <v>0</v>
      </c>
      <c r="AX41" s="511">
        <v>0</v>
      </c>
      <c r="AY41" s="510">
        <v>0</v>
      </c>
      <c r="AZ41" s="12">
        <v>0</v>
      </c>
      <c r="BA41" s="503">
        <v>0</v>
      </c>
      <c r="BB41" s="510">
        <v>0</v>
      </c>
      <c r="BC41" s="12">
        <v>0</v>
      </c>
      <c r="BD41" s="503">
        <v>0</v>
      </c>
      <c r="BE41" s="510">
        <v>2</v>
      </c>
      <c r="BF41" s="12">
        <v>2</v>
      </c>
      <c r="BG41" s="503">
        <v>0</v>
      </c>
      <c r="BH41" s="510">
        <v>1</v>
      </c>
      <c r="BI41" s="12">
        <v>1</v>
      </c>
      <c r="BJ41" s="503">
        <v>0</v>
      </c>
      <c r="BK41" s="510">
        <v>0</v>
      </c>
      <c r="BL41" s="12">
        <v>0</v>
      </c>
      <c r="BM41" s="503">
        <v>0</v>
      </c>
      <c r="BN41" s="510">
        <v>0</v>
      </c>
      <c r="BO41" s="12">
        <v>0</v>
      </c>
      <c r="BP41" s="503">
        <v>0</v>
      </c>
      <c r="BQ41" s="510">
        <v>0</v>
      </c>
      <c r="BR41" s="12">
        <v>0</v>
      </c>
      <c r="BS41" s="503">
        <v>0</v>
      </c>
      <c r="BT41" s="510">
        <v>0</v>
      </c>
      <c r="BU41" s="12"/>
      <c r="BV41" s="503">
        <v>0</v>
      </c>
      <c r="BW41" s="510">
        <v>0</v>
      </c>
      <c r="BX41" s="12">
        <v>0</v>
      </c>
      <c r="BY41" s="503">
        <v>0</v>
      </c>
      <c r="BZ41" s="510">
        <v>0</v>
      </c>
      <c r="CA41" s="12">
        <v>0</v>
      </c>
      <c r="CB41" s="511">
        <v>0</v>
      </c>
      <c r="CC41" s="5"/>
    </row>
    <row r="42" spans="2:81" ht="15.75" x14ac:dyDescent="0.25">
      <c r="B42" s="497" t="s">
        <v>50</v>
      </c>
      <c r="C42" s="68">
        <f t="shared" si="1"/>
        <v>4</v>
      </c>
      <c r="D42" s="68">
        <f t="shared" si="2"/>
        <v>4</v>
      </c>
      <c r="E42" s="68">
        <f t="shared" si="3"/>
        <v>0</v>
      </c>
      <c r="F42" s="480">
        <v>9</v>
      </c>
      <c r="G42" s="481">
        <v>9</v>
      </c>
      <c r="H42" s="482">
        <v>0</v>
      </c>
      <c r="I42" s="480">
        <v>5</v>
      </c>
      <c r="J42" s="481">
        <v>5</v>
      </c>
      <c r="K42" s="500">
        <v>0</v>
      </c>
      <c r="L42" s="480">
        <v>4</v>
      </c>
      <c r="M42" s="482">
        <v>4</v>
      </c>
      <c r="N42" s="482">
        <v>0</v>
      </c>
      <c r="O42" s="498">
        <v>2</v>
      </c>
      <c r="P42" s="94">
        <v>2</v>
      </c>
      <c r="Q42" s="478">
        <f>(O42-P42)</f>
        <v>0</v>
      </c>
      <c r="R42" s="68">
        <v>2</v>
      </c>
      <c r="S42" s="22">
        <v>2</v>
      </c>
      <c r="T42" s="479">
        <v>0</v>
      </c>
      <c r="U42" s="516">
        <v>2</v>
      </c>
      <c r="V42" s="501">
        <v>2</v>
      </c>
      <c r="W42" s="500">
        <v>0</v>
      </c>
      <c r="X42" s="502">
        <v>2</v>
      </c>
      <c r="Y42" s="501">
        <v>2</v>
      </c>
      <c r="Z42" s="500">
        <v>0</v>
      </c>
      <c r="AA42" s="502">
        <v>1</v>
      </c>
      <c r="AB42" s="501">
        <v>1</v>
      </c>
      <c r="AC42" s="169">
        <v>0</v>
      </c>
      <c r="AD42" s="68">
        <v>0</v>
      </c>
      <c r="AE42" s="12">
        <v>0</v>
      </c>
      <c r="AF42" s="169"/>
      <c r="AG42" s="68">
        <v>0</v>
      </c>
      <c r="AH42" s="12">
        <v>0</v>
      </c>
      <c r="AI42" s="169">
        <v>0</v>
      </c>
      <c r="AJ42" s="68">
        <v>1</v>
      </c>
      <c r="AK42" s="12">
        <v>1</v>
      </c>
      <c r="AL42" s="169">
        <v>0</v>
      </c>
      <c r="AM42" s="68">
        <v>2</v>
      </c>
      <c r="AN42" s="12">
        <v>2</v>
      </c>
      <c r="AO42" s="169">
        <v>0</v>
      </c>
      <c r="AP42" s="68">
        <v>0</v>
      </c>
      <c r="AQ42" s="12">
        <v>0</v>
      </c>
      <c r="AR42" s="503">
        <v>0</v>
      </c>
      <c r="AS42" s="510">
        <v>0</v>
      </c>
      <c r="AT42" s="12">
        <v>0</v>
      </c>
      <c r="AU42" s="503">
        <v>0</v>
      </c>
      <c r="AV42" s="68">
        <v>1</v>
      </c>
      <c r="AW42" s="12">
        <v>1</v>
      </c>
      <c r="AX42" s="511">
        <v>0</v>
      </c>
      <c r="AY42" s="510">
        <v>1</v>
      </c>
      <c r="AZ42" s="12">
        <v>1</v>
      </c>
      <c r="BA42" s="503">
        <v>0</v>
      </c>
      <c r="BB42" s="510">
        <v>4</v>
      </c>
      <c r="BC42" s="12">
        <v>2</v>
      </c>
      <c r="BD42" s="503">
        <v>2</v>
      </c>
      <c r="BE42" s="510">
        <v>12</v>
      </c>
      <c r="BF42" s="12">
        <v>12</v>
      </c>
      <c r="BG42" s="503">
        <v>0</v>
      </c>
      <c r="BH42" s="510">
        <v>8</v>
      </c>
      <c r="BI42" s="12">
        <v>8</v>
      </c>
      <c r="BJ42" s="503">
        <v>0</v>
      </c>
      <c r="BK42" s="510">
        <v>4</v>
      </c>
      <c r="BL42" s="12">
        <v>4</v>
      </c>
      <c r="BM42" s="503">
        <v>0</v>
      </c>
      <c r="BN42" s="510">
        <v>82</v>
      </c>
      <c r="BO42" s="12">
        <v>82</v>
      </c>
      <c r="BP42" s="503">
        <v>0</v>
      </c>
      <c r="BQ42" s="510">
        <v>29</v>
      </c>
      <c r="BR42" s="12">
        <v>15</v>
      </c>
      <c r="BS42" s="503">
        <v>14</v>
      </c>
      <c r="BT42" s="510">
        <v>25</v>
      </c>
      <c r="BU42" s="12">
        <v>21</v>
      </c>
      <c r="BV42" s="503">
        <v>4</v>
      </c>
      <c r="BW42" s="510">
        <v>8</v>
      </c>
      <c r="BX42" s="12">
        <v>8</v>
      </c>
      <c r="BY42" s="503">
        <v>0</v>
      </c>
      <c r="BZ42" s="510">
        <v>5</v>
      </c>
      <c r="CA42" s="12">
        <v>5</v>
      </c>
      <c r="CB42" s="511">
        <v>0</v>
      </c>
      <c r="CC42" s="5"/>
    </row>
    <row r="43" spans="2:81" ht="15.75" x14ac:dyDescent="0.25">
      <c r="B43" s="517" t="s">
        <v>160</v>
      </c>
      <c r="C43" s="68">
        <f t="shared" si="1"/>
        <v>0</v>
      </c>
      <c r="D43" s="68">
        <f t="shared" si="2"/>
        <v>0</v>
      </c>
      <c r="E43" s="68">
        <f t="shared" si="3"/>
        <v>0</v>
      </c>
      <c r="F43" s="480">
        <v>0</v>
      </c>
      <c r="G43" s="481">
        <v>0</v>
      </c>
      <c r="H43" s="482">
        <v>0</v>
      </c>
      <c r="I43" s="480">
        <v>0</v>
      </c>
      <c r="J43" s="481">
        <v>0</v>
      </c>
      <c r="K43" s="500">
        <v>0</v>
      </c>
      <c r="L43" s="520">
        <v>0</v>
      </c>
      <c r="M43" s="518">
        <v>0</v>
      </c>
      <c r="N43" s="518">
        <v>0</v>
      </c>
      <c r="O43" s="498">
        <v>0</v>
      </c>
      <c r="P43" s="94">
        <v>0</v>
      </c>
      <c r="Q43" s="518"/>
      <c r="R43" s="68">
        <v>0</v>
      </c>
      <c r="S43" s="22"/>
      <c r="T43" s="519"/>
      <c r="U43" s="516">
        <v>0</v>
      </c>
      <c r="V43" s="501">
        <v>0</v>
      </c>
      <c r="W43" s="500">
        <v>0</v>
      </c>
      <c r="X43" s="502">
        <v>0</v>
      </c>
      <c r="Y43" s="501">
        <v>0</v>
      </c>
      <c r="Z43" s="521"/>
      <c r="AA43" s="502">
        <v>0</v>
      </c>
      <c r="AB43" s="501">
        <v>0</v>
      </c>
      <c r="AC43" s="169">
        <v>0</v>
      </c>
      <c r="AD43" s="68">
        <v>0</v>
      </c>
      <c r="AE43" s="12">
        <v>0</v>
      </c>
      <c r="AF43" s="169"/>
      <c r="AG43" s="68">
        <v>0</v>
      </c>
      <c r="AH43" s="12">
        <v>0</v>
      </c>
      <c r="AI43" s="169">
        <v>0</v>
      </c>
      <c r="AJ43" s="68">
        <v>0</v>
      </c>
      <c r="AK43" s="12">
        <v>0</v>
      </c>
      <c r="AL43" s="169">
        <v>0</v>
      </c>
      <c r="AM43" s="68">
        <v>0</v>
      </c>
      <c r="AN43" s="12">
        <v>0</v>
      </c>
      <c r="AO43" s="169">
        <v>0</v>
      </c>
      <c r="AP43" s="68">
        <v>0</v>
      </c>
      <c r="AQ43" s="12">
        <v>0</v>
      </c>
      <c r="AR43" s="503">
        <v>0</v>
      </c>
      <c r="AS43" s="510">
        <v>0</v>
      </c>
      <c r="AT43" s="12">
        <v>0</v>
      </c>
      <c r="AU43" s="503">
        <v>0</v>
      </c>
      <c r="AV43" s="68">
        <v>0</v>
      </c>
      <c r="AW43" s="12">
        <v>0</v>
      </c>
      <c r="AX43" s="511">
        <v>0</v>
      </c>
      <c r="AY43" s="510">
        <v>0</v>
      </c>
      <c r="AZ43" s="12">
        <v>0</v>
      </c>
      <c r="BA43" s="503">
        <v>0</v>
      </c>
      <c r="BB43" s="510">
        <v>0</v>
      </c>
      <c r="BC43" s="12">
        <v>0</v>
      </c>
      <c r="BD43" s="503">
        <v>0</v>
      </c>
      <c r="BE43" s="512"/>
      <c r="BF43" s="10"/>
      <c r="BG43" s="503">
        <v>0</v>
      </c>
      <c r="BH43" s="512"/>
      <c r="BI43" s="10"/>
      <c r="BJ43" s="503">
        <v>0</v>
      </c>
      <c r="BK43" s="512"/>
      <c r="BL43" s="10"/>
      <c r="BM43" s="503">
        <v>0</v>
      </c>
      <c r="BN43" s="512"/>
      <c r="BO43" s="10"/>
      <c r="BP43" s="503">
        <v>0</v>
      </c>
      <c r="BQ43" s="512"/>
      <c r="BR43" s="10"/>
      <c r="BS43" s="503">
        <v>0</v>
      </c>
      <c r="BT43" s="512"/>
      <c r="BU43" s="10"/>
      <c r="BV43" s="503">
        <v>0</v>
      </c>
      <c r="BW43" s="512"/>
      <c r="BX43" s="10"/>
      <c r="BY43" s="503">
        <v>0</v>
      </c>
      <c r="BZ43" s="512"/>
      <c r="CA43" s="10"/>
      <c r="CB43" s="511">
        <v>0</v>
      </c>
      <c r="CC43" s="5"/>
    </row>
    <row r="44" spans="2:81" ht="15.75" x14ac:dyDescent="0.25">
      <c r="B44" s="497" t="s">
        <v>52</v>
      </c>
      <c r="C44" s="68">
        <f t="shared" si="1"/>
        <v>0</v>
      </c>
      <c r="D44" s="68">
        <f t="shared" si="2"/>
        <v>0</v>
      </c>
      <c r="E44" s="68">
        <f t="shared" si="3"/>
        <v>0</v>
      </c>
      <c r="F44" s="480">
        <v>0</v>
      </c>
      <c r="G44" s="481">
        <v>0</v>
      </c>
      <c r="H44" s="482">
        <v>0</v>
      </c>
      <c r="I44" s="480">
        <v>0</v>
      </c>
      <c r="J44" s="481">
        <v>0</v>
      </c>
      <c r="K44" s="500">
        <v>0</v>
      </c>
      <c r="L44" s="480">
        <v>0</v>
      </c>
      <c r="M44" s="482">
        <v>0</v>
      </c>
      <c r="N44" s="482">
        <v>0</v>
      </c>
      <c r="O44" s="498">
        <v>0</v>
      </c>
      <c r="P44" s="94">
        <v>0</v>
      </c>
      <c r="Q44" s="482"/>
      <c r="R44" s="68">
        <v>0</v>
      </c>
      <c r="S44" s="22"/>
      <c r="T44" s="499"/>
      <c r="U44" s="516">
        <v>0</v>
      </c>
      <c r="V44" s="501">
        <v>0</v>
      </c>
      <c r="W44" s="500">
        <v>0</v>
      </c>
      <c r="X44" s="502">
        <v>0</v>
      </c>
      <c r="Y44" s="501">
        <v>0</v>
      </c>
      <c r="Z44" s="500"/>
      <c r="AA44" s="502">
        <v>0</v>
      </c>
      <c r="AB44" s="501">
        <v>0</v>
      </c>
      <c r="AC44" s="169">
        <v>0</v>
      </c>
      <c r="AD44" s="68">
        <v>0</v>
      </c>
      <c r="AE44" s="12">
        <v>0</v>
      </c>
      <c r="AF44" s="169"/>
      <c r="AG44" s="68">
        <v>0</v>
      </c>
      <c r="AH44" s="12">
        <v>0</v>
      </c>
      <c r="AI44" s="169">
        <v>0</v>
      </c>
      <c r="AJ44" s="68">
        <v>0</v>
      </c>
      <c r="AK44" s="12">
        <v>0</v>
      </c>
      <c r="AL44" s="169">
        <v>0</v>
      </c>
      <c r="AM44" s="68">
        <v>0</v>
      </c>
      <c r="AN44" s="12">
        <v>0</v>
      </c>
      <c r="AO44" s="169">
        <v>0</v>
      </c>
      <c r="AP44" s="68">
        <v>0</v>
      </c>
      <c r="AQ44" s="12">
        <v>0</v>
      </c>
      <c r="AR44" s="503">
        <v>0</v>
      </c>
      <c r="AS44" s="510">
        <v>0</v>
      </c>
      <c r="AT44" s="12">
        <v>0</v>
      </c>
      <c r="AU44" s="503">
        <v>0</v>
      </c>
      <c r="AV44" s="68">
        <v>0</v>
      </c>
      <c r="AW44" s="12">
        <v>0</v>
      </c>
      <c r="AX44" s="511">
        <v>0</v>
      </c>
      <c r="AY44" s="510">
        <v>0</v>
      </c>
      <c r="AZ44" s="12">
        <v>0</v>
      </c>
      <c r="BA44" s="503">
        <v>0</v>
      </c>
      <c r="BB44" s="510">
        <v>0</v>
      </c>
      <c r="BC44" s="12">
        <v>0</v>
      </c>
      <c r="BD44" s="503">
        <v>0</v>
      </c>
      <c r="BE44" s="510">
        <v>0</v>
      </c>
      <c r="BF44" s="12">
        <v>0</v>
      </c>
      <c r="BG44" s="503">
        <v>0</v>
      </c>
      <c r="BH44" s="510">
        <v>0</v>
      </c>
      <c r="BI44" s="12">
        <v>0</v>
      </c>
      <c r="BJ44" s="503">
        <v>0</v>
      </c>
      <c r="BK44" s="510">
        <v>0</v>
      </c>
      <c r="BL44" s="12">
        <v>0</v>
      </c>
      <c r="BM44" s="503">
        <v>0</v>
      </c>
      <c r="BN44" s="510">
        <v>0</v>
      </c>
      <c r="BO44" s="12">
        <v>0</v>
      </c>
      <c r="BP44" s="503">
        <v>0</v>
      </c>
      <c r="BQ44" s="510">
        <v>0</v>
      </c>
      <c r="BR44" s="12">
        <v>0</v>
      </c>
      <c r="BS44" s="503">
        <v>0</v>
      </c>
      <c r="BT44" s="510">
        <v>0</v>
      </c>
      <c r="BU44" s="12"/>
      <c r="BV44" s="503">
        <v>0</v>
      </c>
      <c r="BW44" s="510">
        <v>0</v>
      </c>
      <c r="BX44" s="12">
        <v>0</v>
      </c>
      <c r="BY44" s="503">
        <v>0</v>
      </c>
      <c r="BZ44" s="510">
        <v>0</v>
      </c>
      <c r="CA44" s="12">
        <v>0</v>
      </c>
      <c r="CB44" s="511">
        <v>0</v>
      </c>
      <c r="CC44" s="5"/>
    </row>
    <row r="45" spans="2:81" ht="15.75" x14ac:dyDescent="0.25">
      <c r="B45" s="497" t="s">
        <v>53</v>
      </c>
      <c r="C45" s="68">
        <f t="shared" si="1"/>
        <v>0</v>
      </c>
      <c r="D45" s="68">
        <f t="shared" si="2"/>
        <v>0</v>
      </c>
      <c r="E45" s="68">
        <f t="shared" si="3"/>
        <v>0</v>
      </c>
      <c r="F45" s="480">
        <v>0</v>
      </c>
      <c r="G45" s="481">
        <v>0</v>
      </c>
      <c r="H45" s="482">
        <v>0</v>
      </c>
      <c r="I45" s="480">
        <v>0</v>
      </c>
      <c r="J45" s="481">
        <v>0</v>
      </c>
      <c r="K45" s="500">
        <v>0</v>
      </c>
      <c r="L45" s="480">
        <v>0</v>
      </c>
      <c r="M45" s="482">
        <v>0</v>
      </c>
      <c r="N45" s="482">
        <v>0</v>
      </c>
      <c r="O45" s="498">
        <v>0</v>
      </c>
      <c r="P45" s="94">
        <v>0</v>
      </c>
      <c r="Q45" s="482"/>
      <c r="R45" s="68">
        <v>0</v>
      </c>
      <c r="S45" s="22"/>
      <c r="T45" s="499"/>
      <c r="U45" s="516">
        <v>0</v>
      </c>
      <c r="V45" s="501">
        <v>0</v>
      </c>
      <c r="W45" s="500">
        <v>0</v>
      </c>
      <c r="X45" s="502">
        <v>0</v>
      </c>
      <c r="Y45" s="501">
        <v>0</v>
      </c>
      <c r="Z45" s="500"/>
      <c r="AA45" s="502">
        <v>0</v>
      </c>
      <c r="AB45" s="501">
        <v>0</v>
      </c>
      <c r="AC45" s="169">
        <v>0</v>
      </c>
      <c r="AD45" s="68">
        <v>0</v>
      </c>
      <c r="AE45" s="12">
        <v>0</v>
      </c>
      <c r="AF45" s="169"/>
      <c r="AG45" s="68">
        <v>0</v>
      </c>
      <c r="AH45" s="12">
        <v>0</v>
      </c>
      <c r="AI45" s="169">
        <v>0</v>
      </c>
      <c r="AJ45" s="68">
        <v>0</v>
      </c>
      <c r="AK45" s="12">
        <v>0</v>
      </c>
      <c r="AL45" s="169">
        <v>0</v>
      </c>
      <c r="AM45" s="68">
        <v>0</v>
      </c>
      <c r="AN45" s="12">
        <v>0</v>
      </c>
      <c r="AO45" s="169">
        <v>0</v>
      </c>
      <c r="AP45" s="68">
        <v>0</v>
      </c>
      <c r="AQ45" s="12">
        <v>0</v>
      </c>
      <c r="AR45" s="503">
        <v>0</v>
      </c>
      <c r="AS45" s="510">
        <v>0</v>
      </c>
      <c r="AT45" s="12">
        <v>0</v>
      </c>
      <c r="AU45" s="503">
        <v>0</v>
      </c>
      <c r="AV45" s="68">
        <v>0</v>
      </c>
      <c r="AW45" s="12">
        <v>0</v>
      </c>
      <c r="AX45" s="511">
        <v>0</v>
      </c>
      <c r="AY45" s="510">
        <v>1</v>
      </c>
      <c r="AZ45" s="12">
        <v>1</v>
      </c>
      <c r="BA45" s="503">
        <v>0</v>
      </c>
      <c r="BB45" s="510">
        <v>1</v>
      </c>
      <c r="BC45" s="12">
        <v>1</v>
      </c>
      <c r="BD45" s="503">
        <v>0</v>
      </c>
      <c r="BE45" s="510">
        <v>0</v>
      </c>
      <c r="BF45" s="12">
        <v>0</v>
      </c>
      <c r="BG45" s="503">
        <v>0</v>
      </c>
      <c r="BH45" s="510">
        <v>0</v>
      </c>
      <c r="BI45" s="12">
        <v>0</v>
      </c>
      <c r="BJ45" s="503">
        <v>0</v>
      </c>
      <c r="BK45" s="510">
        <v>0</v>
      </c>
      <c r="BL45" s="12">
        <v>0</v>
      </c>
      <c r="BM45" s="503">
        <v>0</v>
      </c>
      <c r="BN45" s="510">
        <v>0</v>
      </c>
      <c r="BO45" s="12">
        <v>0</v>
      </c>
      <c r="BP45" s="503">
        <v>0</v>
      </c>
      <c r="BQ45" s="510">
        <v>0</v>
      </c>
      <c r="BR45" s="12">
        <v>0</v>
      </c>
      <c r="BS45" s="503">
        <v>0</v>
      </c>
      <c r="BT45" s="510">
        <v>0</v>
      </c>
      <c r="BU45" s="12"/>
      <c r="BV45" s="503">
        <v>0</v>
      </c>
      <c r="BW45" s="510">
        <v>0</v>
      </c>
      <c r="BX45" s="12">
        <v>0</v>
      </c>
      <c r="BY45" s="503">
        <v>0</v>
      </c>
      <c r="BZ45" s="510">
        <v>0</v>
      </c>
      <c r="CA45" s="12">
        <v>0</v>
      </c>
      <c r="CB45" s="511">
        <v>0</v>
      </c>
      <c r="CC45" s="5"/>
    </row>
    <row r="46" spans="2:81" ht="15.75" x14ac:dyDescent="0.25">
      <c r="B46" s="497" t="s">
        <v>54</v>
      </c>
      <c r="C46" s="68">
        <f t="shared" si="1"/>
        <v>4</v>
      </c>
      <c r="D46" s="68">
        <f t="shared" si="2"/>
        <v>4</v>
      </c>
      <c r="E46" s="68">
        <f t="shared" si="3"/>
        <v>0</v>
      </c>
      <c r="F46" s="480">
        <v>1</v>
      </c>
      <c r="G46" s="481">
        <v>1</v>
      </c>
      <c r="H46" s="482">
        <v>0</v>
      </c>
      <c r="I46" s="480">
        <v>0</v>
      </c>
      <c r="J46" s="481">
        <v>0</v>
      </c>
      <c r="K46" s="500">
        <v>0</v>
      </c>
      <c r="L46" s="480">
        <v>1</v>
      </c>
      <c r="M46" s="482">
        <v>1</v>
      </c>
      <c r="N46" s="482">
        <v>0</v>
      </c>
      <c r="O46" s="498">
        <v>2</v>
      </c>
      <c r="P46" s="94">
        <v>2</v>
      </c>
      <c r="Q46" s="478">
        <f t="shared" ref="Q46:Q47" si="8">(O46-P46)</f>
        <v>0</v>
      </c>
      <c r="R46" s="68">
        <v>2</v>
      </c>
      <c r="S46" s="22">
        <v>2</v>
      </c>
      <c r="T46" s="479">
        <v>0</v>
      </c>
      <c r="U46" s="516">
        <v>0</v>
      </c>
      <c r="V46" s="501">
        <v>0</v>
      </c>
      <c r="W46" s="500">
        <v>0</v>
      </c>
      <c r="X46" s="502">
        <v>0</v>
      </c>
      <c r="Y46" s="501">
        <v>0</v>
      </c>
      <c r="Z46" s="500"/>
      <c r="AA46" s="502">
        <v>0</v>
      </c>
      <c r="AB46" s="501">
        <v>0</v>
      </c>
      <c r="AC46" s="169">
        <v>0</v>
      </c>
      <c r="AD46" s="68">
        <v>0</v>
      </c>
      <c r="AE46" s="12">
        <v>0</v>
      </c>
      <c r="AF46" s="169"/>
      <c r="AG46" s="68">
        <v>0</v>
      </c>
      <c r="AH46" s="12">
        <v>0</v>
      </c>
      <c r="AI46" s="169">
        <v>0</v>
      </c>
      <c r="AJ46" s="68">
        <v>0</v>
      </c>
      <c r="AK46" s="12">
        <v>0</v>
      </c>
      <c r="AL46" s="169">
        <v>0</v>
      </c>
      <c r="AM46" s="68">
        <v>0</v>
      </c>
      <c r="AN46" s="12">
        <v>0</v>
      </c>
      <c r="AO46" s="169">
        <v>0</v>
      </c>
      <c r="AP46" s="68">
        <v>0</v>
      </c>
      <c r="AQ46" s="12">
        <v>0</v>
      </c>
      <c r="AR46" s="503">
        <v>0</v>
      </c>
      <c r="AS46" s="510">
        <v>0</v>
      </c>
      <c r="AT46" s="12">
        <v>0</v>
      </c>
      <c r="AU46" s="503">
        <v>0</v>
      </c>
      <c r="AV46" s="68">
        <v>1</v>
      </c>
      <c r="AW46" s="12">
        <v>1</v>
      </c>
      <c r="AX46" s="511">
        <v>0</v>
      </c>
      <c r="AY46" s="510">
        <v>1</v>
      </c>
      <c r="AZ46" s="12">
        <v>1</v>
      </c>
      <c r="BA46" s="503">
        <v>0</v>
      </c>
      <c r="BB46" s="510">
        <v>0</v>
      </c>
      <c r="BC46" s="12">
        <v>0</v>
      </c>
      <c r="BD46" s="503">
        <v>0</v>
      </c>
      <c r="BE46" s="510">
        <v>0</v>
      </c>
      <c r="BF46" s="12">
        <v>0</v>
      </c>
      <c r="BG46" s="503">
        <v>0</v>
      </c>
      <c r="BH46" s="510">
        <v>13</v>
      </c>
      <c r="BI46" s="12">
        <v>13</v>
      </c>
      <c r="BJ46" s="503">
        <v>0</v>
      </c>
      <c r="BK46" s="510">
        <v>28</v>
      </c>
      <c r="BL46" s="12">
        <v>28</v>
      </c>
      <c r="BM46" s="503">
        <v>0</v>
      </c>
      <c r="BN46" s="510">
        <v>4</v>
      </c>
      <c r="BO46" s="12">
        <v>4</v>
      </c>
      <c r="BP46" s="503">
        <v>0</v>
      </c>
      <c r="BQ46" s="510">
        <v>1</v>
      </c>
      <c r="BR46" s="12">
        <v>1</v>
      </c>
      <c r="BS46" s="503">
        <v>0</v>
      </c>
      <c r="BT46" s="510">
        <v>4</v>
      </c>
      <c r="BU46" s="12">
        <v>4</v>
      </c>
      <c r="BV46" s="503">
        <v>0</v>
      </c>
      <c r="BW46" s="510">
        <v>3</v>
      </c>
      <c r="BX46" s="12">
        <v>3</v>
      </c>
      <c r="BY46" s="503">
        <v>0</v>
      </c>
      <c r="BZ46" s="510">
        <v>1</v>
      </c>
      <c r="CA46" s="12">
        <v>1</v>
      </c>
      <c r="CB46" s="511">
        <v>0</v>
      </c>
      <c r="CC46" s="5"/>
    </row>
    <row r="47" spans="2:81" ht="15.75" x14ac:dyDescent="0.25">
      <c r="B47" s="497" t="s">
        <v>55</v>
      </c>
      <c r="C47" s="68">
        <f t="shared" si="1"/>
        <v>4</v>
      </c>
      <c r="D47" s="68">
        <f t="shared" si="2"/>
        <v>4</v>
      </c>
      <c r="E47" s="68">
        <f t="shared" si="3"/>
        <v>0</v>
      </c>
      <c r="F47" s="480">
        <v>26</v>
      </c>
      <c r="G47" s="481">
        <v>26</v>
      </c>
      <c r="H47" s="482">
        <v>0</v>
      </c>
      <c r="I47" s="480">
        <v>18</v>
      </c>
      <c r="J47" s="481">
        <v>18</v>
      </c>
      <c r="K47" s="500">
        <v>0</v>
      </c>
      <c r="L47" s="480">
        <v>8</v>
      </c>
      <c r="M47" s="482">
        <v>8</v>
      </c>
      <c r="N47" s="482">
        <v>0</v>
      </c>
      <c r="O47" s="498">
        <v>2</v>
      </c>
      <c r="P47" s="94">
        <v>2</v>
      </c>
      <c r="Q47" s="478">
        <f t="shared" si="8"/>
        <v>0</v>
      </c>
      <c r="R47" s="68">
        <v>2</v>
      </c>
      <c r="S47" s="22">
        <v>2</v>
      </c>
      <c r="T47" s="479">
        <v>0</v>
      </c>
      <c r="U47" s="516">
        <v>1</v>
      </c>
      <c r="V47" s="501">
        <v>1</v>
      </c>
      <c r="W47" s="500">
        <v>0</v>
      </c>
      <c r="X47" s="502">
        <v>3</v>
      </c>
      <c r="Y47" s="501">
        <v>3</v>
      </c>
      <c r="Z47" s="500">
        <v>0</v>
      </c>
      <c r="AA47" s="502">
        <v>5</v>
      </c>
      <c r="AB47" s="501">
        <v>5</v>
      </c>
      <c r="AC47" s="169">
        <v>0</v>
      </c>
      <c r="AD47" s="68">
        <v>9</v>
      </c>
      <c r="AE47" s="12">
        <v>9</v>
      </c>
      <c r="AF47" s="169">
        <v>0</v>
      </c>
      <c r="AG47" s="68">
        <v>0</v>
      </c>
      <c r="AH47" s="12">
        <v>0</v>
      </c>
      <c r="AI47" s="169">
        <v>0</v>
      </c>
      <c r="AJ47" s="68">
        <v>0</v>
      </c>
      <c r="AK47" s="12">
        <v>0</v>
      </c>
      <c r="AL47" s="169">
        <v>0</v>
      </c>
      <c r="AM47" s="68">
        <v>5</v>
      </c>
      <c r="AN47" s="12">
        <v>5</v>
      </c>
      <c r="AO47" s="169">
        <v>0</v>
      </c>
      <c r="AP47" s="68">
        <v>0</v>
      </c>
      <c r="AQ47" s="12">
        <v>0</v>
      </c>
      <c r="AR47" s="503">
        <v>0</v>
      </c>
      <c r="AS47" s="510">
        <v>3</v>
      </c>
      <c r="AT47" s="12">
        <v>3</v>
      </c>
      <c r="AU47" s="503">
        <v>0</v>
      </c>
      <c r="AV47" s="68">
        <v>0</v>
      </c>
      <c r="AW47" s="12">
        <v>0</v>
      </c>
      <c r="AX47" s="511">
        <v>0</v>
      </c>
      <c r="AY47" s="510">
        <v>3</v>
      </c>
      <c r="AZ47" s="12">
        <v>3</v>
      </c>
      <c r="BA47" s="503">
        <v>0</v>
      </c>
      <c r="BB47" s="510">
        <v>2</v>
      </c>
      <c r="BC47" s="12">
        <v>2</v>
      </c>
      <c r="BD47" s="503">
        <v>0</v>
      </c>
      <c r="BE47" s="510">
        <v>0</v>
      </c>
      <c r="BF47" s="12">
        <v>0</v>
      </c>
      <c r="BG47" s="503">
        <v>0</v>
      </c>
      <c r="BH47" s="510">
        <v>15</v>
      </c>
      <c r="BI47" s="12">
        <v>15</v>
      </c>
      <c r="BJ47" s="503">
        <v>0</v>
      </c>
      <c r="BK47" s="510">
        <v>52</v>
      </c>
      <c r="BL47" s="12">
        <v>52</v>
      </c>
      <c r="BM47" s="503">
        <v>0</v>
      </c>
      <c r="BN47" s="510">
        <v>5</v>
      </c>
      <c r="BO47" s="12">
        <v>5</v>
      </c>
      <c r="BP47" s="503">
        <v>0</v>
      </c>
      <c r="BQ47" s="510">
        <v>2</v>
      </c>
      <c r="BR47" s="12">
        <v>2</v>
      </c>
      <c r="BS47" s="503">
        <v>0</v>
      </c>
      <c r="BT47" s="510">
        <v>2</v>
      </c>
      <c r="BU47" s="12">
        <v>2</v>
      </c>
      <c r="BV47" s="503">
        <v>0</v>
      </c>
      <c r="BW47" s="510">
        <v>4</v>
      </c>
      <c r="BX47" s="12">
        <v>4</v>
      </c>
      <c r="BY47" s="503">
        <v>0</v>
      </c>
      <c r="BZ47" s="510">
        <v>1</v>
      </c>
      <c r="CA47" s="12">
        <v>1</v>
      </c>
      <c r="CB47" s="511">
        <v>0</v>
      </c>
      <c r="CC47" s="5"/>
    </row>
    <row r="48" spans="2:81" ht="15.75" x14ac:dyDescent="0.25">
      <c r="B48" s="497"/>
      <c r="C48" s="69"/>
      <c r="D48" s="69"/>
      <c r="E48" s="69"/>
      <c r="F48" s="480"/>
      <c r="G48" s="481"/>
      <c r="H48" s="482"/>
      <c r="I48" s="480"/>
      <c r="J48" s="481"/>
      <c r="K48" s="500"/>
      <c r="L48" s="480"/>
      <c r="M48" s="482"/>
      <c r="N48" s="482"/>
      <c r="O48" s="498"/>
      <c r="P48" s="94"/>
      <c r="Q48" s="482"/>
      <c r="R48" s="70"/>
      <c r="S48" s="22"/>
      <c r="T48" s="499"/>
      <c r="U48" s="516"/>
      <c r="V48" s="501"/>
      <c r="W48" s="500"/>
      <c r="X48" s="502"/>
      <c r="Y48" s="501"/>
      <c r="Z48" s="500"/>
      <c r="AA48" s="502"/>
      <c r="AB48" s="501"/>
      <c r="AC48" s="170"/>
      <c r="AD48" s="68"/>
      <c r="AE48" s="12"/>
      <c r="AF48" s="170"/>
      <c r="AG48" s="68"/>
      <c r="AH48" s="12"/>
      <c r="AI48" s="170"/>
      <c r="AJ48" s="68"/>
      <c r="AK48" s="12"/>
      <c r="AL48" s="169"/>
      <c r="AM48" s="70"/>
      <c r="AN48" s="10"/>
      <c r="AO48" s="169"/>
      <c r="AP48" s="70"/>
      <c r="AQ48" s="10"/>
      <c r="AR48" s="473"/>
      <c r="AS48" s="512"/>
      <c r="AT48" s="10"/>
      <c r="AU48" s="503"/>
      <c r="AV48" s="70"/>
      <c r="AW48" s="10"/>
      <c r="AX48" s="511"/>
      <c r="AY48" s="510"/>
      <c r="AZ48" s="505"/>
      <c r="BA48" s="503"/>
      <c r="BB48" s="510"/>
      <c r="BC48" s="12"/>
      <c r="BD48" s="503"/>
      <c r="BE48" s="510"/>
      <c r="BF48" s="12"/>
      <c r="BG48" s="503"/>
      <c r="BH48" s="510"/>
      <c r="BI48" s="12"/>
      <c r="BJ48" s="503"/>
      <c r="BK48" s="510"/>
      <c r="BL48" s="12"/>
      <c r="BM48" s="503"/>
      <c r="BN48" s="510"/>
      <c r="BO48" s="12"/>
      <c r="BP48" s="503"/>
      <c r="BQ48" s="510"/>
      <c r="BR48" s="12"/>
      <c r="BS48" s="503"/>
      <c r="BT48" s="510"/>
      <c r="BU48" s="12"/>
      <c r="BV48" s="503"/>
      <c r="BW48" s="510"/>
      <c r="BX48" s="12"/>
      <c r="BY48" s="503"/>
      <c r="BZ48" s="510"/>
      <c r="CA48" s="12"/>
      <c r="CB48" s="511"/>
      <c r="CC48" s="5"/>
    </row>
    <row r="49" spans="2:81" ht="15.75" x14ac:dyDescent="0.25">
      <c r="B49" s="174" t="s">
        <v>56</v>
      </c>
      <c r="C49" s="69">
        <f t="shared" si="1"/>
        <v>969</v>
      </c>
      <c r="D49" s="69">
        <f t="shared" si="2"/>
        <v>924</v>
      </c>
      <c r="E49" s="69">
        <f t="shared" si="3"/>
        <v>45</v>
      </c>
      <c r="F49" s="483">
        <v>3143</v>
      </c>
      <c r="G49" s="484">
        <v>2810</v>
      </c>
      <c r="H49" s="478">
        <v>333</v>
      </c>
      <c r="I49" s="483">
        <v>1666</v>
      </c>
      <c r="J49" s="484">
        <v>1491</v>
      </c>
      <c r="K49" s="485">
        <v>175</v>
      </c>
      <c r="L49" s="483">
        <v>1477</v>
      </c>
      <c r="M49" s="478">
        <v>1319</v>
      </c>
      <c r="N49" s="478">
        <v>158</v>
      </c>
      <c r="O49" s="498">
        <v>481</v>
      </c>
      <c r="P49" s="60">
        <v>481</v>
      </c>
      <c r="Q49" s="478">
        <f>(O49-P49)</f>
        <v>0</v>
      </c>
      <c r="R49" s="69">
        <v>488</v>
      </c>
      <c r="S49" s="34">
        <v>443</v>
      </c>
      <c r="T49" s="479">
        <v>45</v>
      </c>
      <c r="U49" s="515">
        <v>342</v>
      </c>
      <c r="V49" s="486">
        <v>330</v>
      </c>
      <c r="W49" s="485">
        <v>12</v>
      </c>
      <c r="X49" s="488">
        <v>399</v>
      </c>
      <c r="Y49" s="486">
        <v>288</v>
      </c>
      <c r="Z49" s="485">
        <v>111</v>
      </c>
      <c r="AA49" s="488">
        <v>312</v>
      </c>
      <c r="AB49" s="486">
        <v>308</v>
      </c>
      <c r="AC49" s="489">
        <v>4</v>
      </c>
      <c r="AD49" s="69">
        <v>294</v>
      </c>
      <c r="AE49" s="9">
        <v>286</v>
      </c>
      <c r="AF49" s="489">
        <v>8</v>
      </c>
      <c r="AG49" s="69">
        <v>319</v>
      </c>
      <c r="AH49" s="9">
        <v>279</v>
      </c>
      <c r="AI49" s="489">
        <v>40</v>
      </c>
      <c r="AJ49" s="69">
        <v>355</v>
      </c>
      <c r="AK49" s="9">
        <v>305</v>
      </c>
      <c r="AL49" s="489">
        <v>50</v>
      </c>
      <c r="AM49" s="69">
        <v>429</v>
      </c>
      <c r="AN49" s="9">
        <v>329</v>
      </c>
      <c r="AO49" s="489">
        <v>100</v>
      </c>
      <c r="AP49" s="69">
        <v>315</v>
      </c>
      <c r="AQ49" s="9">
        <v>307</v>
      </c>
      <c r="AR49" s="491">
        <v>8</v>
      </c>
      <c r="AS49" s="492">
        <v>183</v>
      </c>
      <c r="AT49" s="140">
        <v>183</v>
      </c>
      <c r="AU49" s="493">
        <v>0</v>
      </c>
      <c r="AV49" s="494">
        <v>195</v>
      </c>
      <c r="AW49" s="140">
        <v>195</v>
      </c>
      <c r="AX49" s="495">
        <v>0</v>
      </c>
      <c r="AY49" s="492">
        <v>180</v>
      </c>
      <c r="AZ49" s="140">
        <v>142</v>
      </c>
      <c r="BA49" s="493">
        <v>38</v>
      </c>
      <c r="BB49" s="492">
        <v>196</v>
      </c>
      <c r="BC49" s="140">
        <v>188</v>
      </c>
      <c r="BD49" s="493">
        <v>8</v>
      </c>
      <c r="BE49" s="492">
        <v>312</v>
      </c>
      <c r="BF49" s="140">
        <v>312</v>
      </c>
      <c r="BG49" s="493">
        <v>0</v>
      </c>
      <c r="BH49" s="492">
        <v>511</v>
      </c>
      <c r="BI49" s="140">
        <v>507</v>
      </c>
      <c r="BJ49" s="493">
        <v>4</v>
      </c>
      <c r="BK49" s="492">
        <v>809</v>
      </c>
      <c r="BL49" s="140">
        <v>723</v>
      </c>
      <c r="BM49" s="493">
        <v>86</v>
      </c>
      <c r="BN49" s="492">
        <v>1040</v>
      </c>
      <c r="BO49" s="140">
        <v>732</v>
      </c>
      <c r="BP49" s="493">
        <v>308</v>
      </c>
      <c r="BQ49" s="492">
        <v>1065</v>
      </c>
      <c r="BR49" s="140">
        <v>1005</v>
      </c>
      <c r="BS49" s="493">
        <v>60</v>
      </c>
      <c r="BT49" s="492">
        <v>1654</v>
      </c>
      <c r="BU49" s="140">
        <v>1499</v>
      </c>
      <c r="BV49" s="493">
        <v>155</v>
      </c>
      <c r="BW49" s="492">
        <v>1390</v>
      </c>
      <c r="BX49" s="140">
        <v>1350</v>
      </c>
      <c r="BY49" s="493">
        <v>40</v>
      </c>
      <c r="BZ49" s="492">
        <v>1459</v>
      </c>
      <c r="CA49" s="140">
        <v>1347</v>
      </c>
      <c r="CB49" s="495">
        <v>112</v>
      </c>
      <c r="CC49" s="496"/>
    </row>
    <row r="50" spans="2:81" x14ac:dyDescent="0.25">
      <c r="B50" s="497" t="s">
        <v>326</v>
      </c>
      <c r="C50" s="69"/>
      <c r="D50" s="69"/>
      <c r="E50" s="69"/>
      <c r="F50" s="480"/>
      <c r="G50" s="481"/>
      <c r="H50" s="482"/>
      <c r="I50" s="480"/>
      <c r="J50" s="481"/>
      <c r="K50" s="500"/>
      <c r="L50" s="480"/>
      <c r="M50" s="482"/>
      <c r="N50" s="482"/>
      <c r="O50" s="498"/>
      <c r="P50" s="94"/>
      <c r="Q50" s="482"/>
      <c r="R50" s="68"/>
      <c r="S50" s="5"/>
      <c r="T50" s="499"/>
      <c r="U50" s="480"/>
      <c r="V50" s="481"/>
      <c r="W50" s="500"/>
      <c r="X50" s="498"/>
      <c r="Y50" s="10"/>
      <c r="Z50" s="500"/>
      <c r="AA50" s="70"/>
      <c r="AB50" s="10"/>
      <c r="AC50" s="170"/>
      <c r="AD50" s="68"/>
      <c r="AE50" s="12"/>
      <c r="AF50" s="170"/>
      <c r="AG50" s="70"/>
      <c r="AH50" s="10"/>
      <c r="AI50" s="170"/>
      <c r="AJ50" s="68"/>
      <c r="AK50" s="12"/>
      <c r="AL50" s="169"/>
      <c r="AM50" s="70"/>
      <c r="AN50" s="10"/>
      <c r="AO50" s="169"/>
      <c r="AP50" s="70"/>
      <c r="AQ50" s="10"/>
      <c r="AR50" s="473"/>
      <c r="AS50" s="512"/>
      <c r="AT50" s="10"/>
      <c r="AU50" s="503"/>
      <c r="AV50" s="68"/>
      <c r="AW50" s="12"/>
      <c r="AX50" s="511"/>
      <c r="AY50" s="510"/>
      <c r="AZ50" s="505"/>
      <c r="BA50" s="503">
        <v>0</v>
      </c>
      <c r="BB50" s="510">
        <v>196</v>
      </c>
      <c r="BC50" s="12">
        <v>188</v>
      </c>
      <c r="BD50" s="503">
        <v>8</v>
      </c>
      <c r="BE50" s="510">
        <v>301</v>
      </c>
      <c r="BF50" s="12">
        <v>301</v>
      </c>
      <c r="BG50" s="503">
        <v>0</v>
      </c>
      <c r="BH50" s="510">
        <v>444</v>
      </c>
      <c r="BI50" s="12">
        <v>440</v>
      </c>
      <c r="BJ50" s="503">
        <v>4</v>
      </c>
      <c r="BK50" s="510">
        <v>670</v>
      </c>
      <c r="BL50" s="12">
        <v>600</v>
      </c>
      <c r="BM50" s="503">
        <v>70</v>
      </c>
      <c r="BN50" s="510">
        <v>961</v>
      </c>
      <c r="BO50" s="12">
        <v>655</v>
      </c>
      <c r="BP50" s="503">
        <v>306</v>
      </c>
      <c r="BQ50" s="510">
        <v>947</v>
      </c>
      <c r="BR50" s="12">
        <v>887</v>
      </c>
      <c r="BS50" s="503">
        <v>60</v>
      </c>
      <c r="BT50" s="510">
        <v>1563</v>
      </c>
      <c r="BU50" s="12">
        <v>1408</v>
      </c>
      <c r="BV50" s="503">
        <v>155</v>
      </c>
      <c r="BW50" s="510">
        <v>1200</v>
      </c>
      <c r="BX50" s="12">
        <v>1160</v>
      </c>
      <c r="BY50" s="503">
        <v>40</v>
      </c>
      <c r="BZ50" s="510">
        <v>1269</v>
      </c>
      <c r="CA50" s="12">
        <v>1157</v>
      </c>
      <c r="CB50" s="511">
        <v>112</v>
      </c>
      <c r="CC50" s="5"/>
    </row>
    <row r="51" spans="2:81" x14ac:dyDescent="0.25">
      <c r="B51" s="497" t="s">
        <v>327</v>
      </c>
      <c r="C51" s="69"/>
      <c r="D51" s="69"/>
      <c r="E51" s="69"/>
      <c r="F51" s="480"/>
      <c r="G51" s="481"/>
      <c r="H51" s="482"/>
      <c r="I51" s="480"/>
      <c r="J51" s="481"/>
      <c r="K51" s="500"/>
      <c r="L51" s="480"/>
      <c r="M51" s="482"/>
      <c r="N51" s="482"/>
      <c r="O51" s="70"/>
      <c r="P51" s="10"/>
      <c r="Q51" s="482"/>
      <c r="R51" s="466"/>
      <c r="S51" s="5"/>
      <c r="T51" s="499"/>
      <c r="U51" s="480"/>
      <c r="V51" s="481"/>
      <c r="W51" s="500"/>
      <c r="X51" s="70"/>
      <c r="Y51" s="10"/>
      <c r="Z51" s="500"/>
      <c r="AA51" s="70"/>
      <c r="AB51" s="10"/>
      <c r="AC51" s="170"/>
      <c r="AD51" s="70"/>
      <c r="AE51" s="10"/>
      <c r="AF51" s="170"/>
      <c r="AG51" s="70"/>
      <c r="AH51" s="10"/>
      <c r="AI51" s="170"/>
      <c r="AJ51" s="68"/>
      <c r="AK51" s="12"/>
      <c r="AL51" s="169"/>
      <c r="AM51" s="70"/>
      <c r="AN51" s="10"/>
      <c r="AO51" s="169"/>
      <c r="AP51" s="70"/>
      <c r="AQ51" s="10"/>
      <c r="AR51" s="473"/>
      <c r="AS51" s="512"/>
      <c r="AT51" s="10"/>
      <c r="AU51" s="473"/>
      <c r="AV51" s="68"/>
      <c r="AW51" s="12"/>
      <c r="AX51" s="511"/>
      <c r="AY51" s="510"/>
      <c r="AZ51" s="12"/>
      <c r="BA51" s="503">
        <v>0</v>
      </c>
      <c r="BB51" s="510">
        <v>0</v>
      </c>
      <c r="BC51" s="12">
        <v>0</v>
      </c>
      <c r="BD51" s="503">
        <v>0</v>
      </c>
      <c r="BE51" s="510">
        <v>11</v>
      </c>
      <c r="BF51" s="12">
        <v>11</v>
      </c>
      <c r="BG51" s="503">
        <v>0</v>
      </c>
      <c r="BH51" s="510">
        <v>67</v>
      </c>
      <c r="BI51" s="12">
        <v>67</v>
      </c>
      <c r="BJ51" s="503">
        <v>0</v>
      </c>
      <c r="BK51" s="510">
        <v>139</v>
      </c>
      <c r="BL51" s="12">
        <v>123</v>
      </c>
      <c r="BM51" s="503">
        <v>16</v>
      </c>
      <c r="BN51" s="510">
        <v>79</v>
      </c>
      <c r="BO51" s="12">
        <v>77</v>
      </c>
      <c r="BP51" s="503">
        <v>2</v>
      </c>
      <c r="BQ51" s="510">
        <v>118</v>
      </c>
      <c r="BR51" s="12">
        <v>118</v>
      </c>
      <c r="BS51" s="503">
        <v>0</v>
      </c>
      <c r="BT51" s="510">
        <v>91</v>
      </c>
      <c r="BU51" s="12">
        <v>91</v>
      </c>
      <c r="BV51" s="503">
        <v>0</v>
      </c>
      <c r="BW51" s="510">
        <v>190</v>
      </c>
      <c r="BX51" s="12">
        <v>190</v>
      </c>
      <c r="BY51" s="503">
        <v>0</v>
      </c>
      <c r="BZ51" s="510">
        <v>190</v>
      </c>
      <c r="CA51" s="12">
        <v>190</v>
      </c>
      <c r="CB51" s="511">
        <v>0</v>
      </c>
      <c r="CC51" s="5"/>
    </row>
    <row r="52" spans="2:81" x14ac:dyDescent="0.25">
      <c r="B52" s="497"/>
      <c r="C52" s="69"/>
      <c r="D52" s="69"/>
      <c r="E52" s="69"/>
      <c r="F52" s="480"/>
      <c r="G52" s="481"/>
      <c r="H52" s="482"/>
      <c r="I52" s="480"/>
      <c r="J52" s="481"/>
      <c r="K52" s="500"/>
      <c r="L52" s="480"/>
      <c r="M52" s="482"/>
      <c r="N52" s="482"/>
      <c r="O52" s="70"/>
      <c r="P52" s="10"/>
      <c r="Q52" s="482"/>
      <c r="R52" s="466"/>
      <c r="S52" s="5"/>
      <c r="T52" s="499"/>
      <c r="U52" s="480"/>
      <c r="V52" s="481"/>
      <c r="W52" s="500"/>
      <c r="X52" s="70"/>
      <c r="Y52" s="10"/>
      <c r="Z52" s="500"/>
      <c r="AA52" s="70"/>
      <c r="AB52" s="10"/>
      <c r="AC52" s="170"/>
      <c r="AD52" s="70"/>
      <c r="AE52" s="10"/>
      <c r="AF52" s="170"/>
      <c r="AG52" s="70"/>
      <c r="AH52" s="10"/>
      <c r="AI52" s="170"/>
      <c r="AJ52" s="68"/>
      <c r="AK52" s="12"/>
      <c r="AL52" s="169"/>
      <c r="AM52" s="70"/>
      <c r="AN52" s="10"/>
      <c r="AO52" s="169"/>
      <c r="AP52" s="70"/>
      <c r="AQ52" s="10"/>
      <c r="AR52" s="473"/>
      <c r="AS52" s="512"/>
      <c r="AT52" s="10"/>
      <c r="AU52" s="473"/>
      <c r="AV52" s="70"/>
      <c r="AW52" s="10"/>
      <c r="AX52" s="511"/>
      <c r="AY52" s="510"/>
      <c r="AZ52" s="12"/>
      <c r="BA52" s="503"/>
      <c r="BB52" s="510"/>
      <c r="BC52" s="12"/>
      <c r="BD52" s="503"/>
      <c r="BE52" s="510"/>
      <c r="BF52" s="12"/>
      <c r="BG52" s="503"/>
      <c r="BH52" s="510"/>
      <c r="BI52" s="12"/>
      <c r="BJ52" s="503"/>
      <c r="BK52" s="510"/>
      <c r="BL52" s="12"/>
      <c r="BM52" s="503"/>
      <c r="BN52" s="510"/>
      <c r="BO52" s="12"/>
      <c r="BP52" s="503"/>
      <c r="BQ52" s="510"/>
      <c r="BR52" s="12"/>
      <c r="BS52" s="503"/>
      <c r="BT52" s="510"/>
      <c r="BU52" s="12"/>
      <c r="BV52" s="503"/>
      <c r="BW52" s="510"/>
      <c r="BX52" s="12"/>
      <c r="BY52" s="503"/>
      <c r="BZ52" s="510"/>
      <c r="CA52" s="12"/>
      <c r="CB52" s="511"/>
      <c r="CC52" s="5"/>
    </row>
    <row r="53" spans="2:81" ht="15.75" x14ac:dyDescent="0.25">
      <c r="B53" s="174" t="s">
        <v>57</v>
      </c>
      <c r="C53" s="69">
        <f t="shared" si="1"/>
        <v>600</v>
      </c>
      <c r="D53" s="69">
        <f t="shared" si="2"/>
        <v>583</v>
      </c>
      <c r="E53" s="69">
        <f t="shared" si="3"/>
        <v>17</v>
      </c>
      <c r="F53" s="483">
        <v>2501</v>
      </c>
      <c r="G53" s="484">
        <v>1755</v>
      </c>
      <c r="H53" s="478">
        <v>746</v>
      </c>
      <c r="I53" s="483">
        <v>629</v>
      </c>
      <c r="J53" s="484">
        <v>629</v>
      </c>
      <c r="K53" s="485">
        <v>0</v>
      </c>
      <c r="L53" s="483">
        <v>1872</v>
      </c>
      <c r="M53" s="478">
        <v>1126</v>
      </c>
      <c r="N53" s="478">
        <v>746</v>
      </c>
      <c r="O53" s="477">
        <v>366</v>
      </c>
      <c r="P53" s="60">
        <v>349</v>
      </c>
      <c r="Q53" s="478">
        <f t="shared" ref="Q53:Q54" si="9">(O53-P53)</f>
        <v>17</v>
      </c>
      <c r="R53" s="69">
        <v>234</v>
      </c>
      <c r="S53" s="34">
        <v>234</v>
      </c>
      <c r="T53" s="479">
        <v>0</v>
      </c>
      <c r="U53" s="515">
        <v>188</v>
      </c>
      <c r="V53" s="9">
        <v>188</v>
      </c>
      <c r="W53" s="485">
        <v>0</v>
      </c>
      <c r="X53" s="488">
        <v>155</v>
      </c>
      <c r="Y53" s="486">
        <v>155</v>
      </c>
      <c r="Z53" s="485">
        <v>0</v>
      </c>
      <c r="AA53" s="488">
        <v>99</v>
      </c>
      <c r="AB53" s="486">
        <v>99</v>
      </c>
      <c r="AC53" s="489">
        <v>0</v>
      </c>
      <c r="AD53" s="69">
        <v>78</v>
      </c>
      <c r="AE53" s="9">
        <v>78</v>
      </c>
      <c r="AF53" s="489">
        <v>0</v>
      </c>
      <c r="AG53" s="69">
        <v>109</v>
      </c>
      <c r="AH53" s="9">
        <v>109</v>
      </c>
      <c r="AI53" s="489">
        <v>0</v>
      </c>
      <c r="AJ53" s="69">
        <v>278</v>
      </c>
      <c r="AK53" s="9">
        <v>134</v>
      </c>
      <c r="AL53" s="489">
        <v>144</v>
      </c>
      <c r="AM53" s="69">
        <v>225</v>
      </c>
      <c r="AN53" s="9">
        <v>172</v>
      </c>
      <c r="AO53" s="489">
        <v>53</v>
      </c>
      <c r="AP53" s="69">
        <v>701</v>
      </c>
      <c r="AQ53" s="9">
        <v>233</v>
      </c>
      <c r="AR53" s="491">
        <v>468</v>
      </c>
      <c r="AS53" s="492">
        <v>304</v>
      </c>
      <c r="AT53" s="140">
        <v>291</v>
      </c>
      <c r="AU53" s="493">
        <v>13</v>
      </c>
      <c r="AV53" s="494">
        <v>364</v>
      </c>
      <c r="AW53" s="140">
        <v>296</v>
      </c>
      <c r="AX53" s="495">
        <v>68</v>
      </c>
      <c r="AY53" s="492">
        <v>236</v>
      </c>
      <c r="AZ53" s="140">
        <v>236</v>
      </c>
      <c r="BA53" s="493">
        <v>0</v>
      </c>
      <c r="BB53" s="492">
        <v>596</v>
      </c>
      <c r="BC53" s="140">
        <v>254</v>
      </c>
      <c r="BD53" s="493">
        <v>342</v>
      </c>
      <c r="BE53" s="492">
        <v>422</v>
      </c>
      <c r="BF53" s="140">
        <v>327</v>
      </c>
      <c r="BG53" s="493">
        <v>95</v>
      </c>
      <c r="BH53" s="492">
        <v>405</v>
      </c>
      <c r="BI53" s="140">
        <v>403</v>
      </c>
      <c r="BJ53" s="493">
        <v>2</v>
      </c>
      <c r="BK53" s="492">
        <v>743</v>
      </c>
      <c r="BL53" s="140">
        <v>619</v>
      </c>
      <c r="BM53" s="493">
        <v>124</v>
      </c>
      <c r="BN53" s="492">
        <v>811</v>
      </c>
      <c r="BO53" s="140">
        <v>678</v>
      </c>
      <c r="BP53" s="493">
        <v>133</v>
      </c>
      <c r="BQ53" s="492">
        <v>1089</v>
      </c>
      <c r="BR53" s="140">
        <v>935</v>
      </c>
      <c r="BS53" s="493">
        <v>154</v>
      </c>
      <c r="BT53" s="492">
        <v>968</v>
      </c>
      <c r="BU53" s="140">
        <v>892</v>
      </c>
      <c r="BV53" s="493">
        <v>76</v>
      </c>
      <c r="BW53" s="492">
        <v>940</v>
      </c>
      <c r="BX53" s="140">
        <v>702</v>
      </c>
      <c r="BY53" s="493">
        <v>238</v>
      </c>
      <c r="BZ53" s="492">
        <v>768</v>
      </c>
      <c r="CA53" s="140">
        <v>683</v>
      </c>
      <c r="CB53" s="495">
        <v>85</v>
      </c>
      <c r="CC53" s="496"/>
    </row>
    <row r="54" spans="2:81" ht="15.75" x14ac:dyDescent="0.25">
      <c r="B54" s="497" t="s">
        <v>58</v>
      </c>
      <c r="C54" s="68">
        <f t="shared" si="1"/>
        <v>530</v>
      </c>
      <c r="D54" s="68">
        <f t="shared" si="2"/>
        <v>513</v>
      </c>
      <c r="E54" s="68">
        <f t="shared" si="3"/>
        <v>17</v>
      </c>
      <c r="F54" s="480">
        <v>2172</v>
      </c>
      <c r="G54" s="481">
        <v>1631</v>
      </c>
      <c r="H54" s="482">
        <v>541</v>
      </c>
      <c r="I54" s="480">
        <v>595</v>
      </c>
      <c r="J54" s="481">
        <v>595</v>
      </c>
      <c r="K54" s="500">
        <v>0</v>
      </c>
      <c r="L54" s="480">
        <v>1577</v>
      </c>
      <c r="M54" s="482">
        <v>1036</v>
      </c>
      <c r="N54" s="482">
        <v>541</v>
      </c>
      <c r="O54" s="498">
        <v>332</v>
      </c>
      <c r="P54" s="94">
        <v>315</v>
      </c>
      <c r="Q54" s="478">
        <f t="shared" si="9"/>
        <v>17</v>
      </c>
      <c r="R54" s="68">
        <v>198</v>
      </c>
      <c r="S54" s="22">
        <v>198</v>
      </c>
      <c r="T54" s="479">
        <v>0</v>
      </c>
      <c r="U54" s="516">
        <v>177</v>
      </c>
      <c r="V54" s="12">
        <v>177</v>
      </c>
      <c r="W54" s="500">
        <v>0</v>
      </c>
      <c r="X54" s="502">
        <v>144</v>
      </c>
      <c r="Y54" s="501">
        <v>144</v>
      </c>
      <c r="Z54" s="500">
        <v>0</v>
      </c>
      <c r="AA54" s="502">
        <v>99</v>
      </c>
      <c r="AB54" s="501">
        <v>99</v>
      </c>
      <c r="AC54" s="169">
        <v>0</v>
      </c>
      <c r="AD54" s="68">
        <v>76</v>
      </c>
      <c r="AE54" s="12">
        <v>76</v>
      </c>
      <c r="AF54" s="169">
        <v>0</v>
      </c>
      <c r="AG54" s="68">
        <v>99</v>
      </c>
      <c r="AH54" s="12">
        <v>99</v>
      </c>
      <c r="AI54" s="169">
        <v>0</v>
      </c>
      <c r="AJ54" s="68">
        <v>265</v>
      </c>
      <c r="AK54" s="12">
        <v>121</v>
      </c>
      <c r="AL54" s="169">
        <v>144</v>
      </c>
      <c r="AM54" s="68">
        <v>155</v>
      </c>
      <c r="AN54" s="12">
        <v>155</v>
      </c>
      <c r="AO54" s="169">
        <v>0</v>
      </c>
      <c r="AP54" s="68">
        <v>598</v>
      </c>
      <c r="AQ54" s="12">
        <v>214</v>
      </c>
      <c r="AR54" s="503">
        <v>384</v>
      </c>
      <c r="AS54" s="510">
        <v>270</v>
      </c>
      <c r="AT54" s="12">
        <v>265</v>
      </c>
      <c r="AU54" s="503">
        <v>5</v>
      </c>
      <c r="AV54" s="68">
        <v>289</v>
      </c>
      <c r="AW54" s="12">
        <v>281</v>
      </c>
      <c r="AX54" s="511">
        <v>8</v>
      </c>
      <c r="AY54" s="510">
        <v>213</v>
      </c>
      <c r="AZ54" s="12">
        <v>213</v>
      </c>
      <c r="BA54" s="503">
        <v>0</v>
      </c>
      <c r="BB54" s="510">
        <v>580</v>
      </c>
      <c r="BC54" s="12">
        <v>238</v>
      </c>
      <c r="BD54" s="503">
        <v>342</v>
      </c>
      <c r="BE54" s="510">
        <v>374</v>
      </c>
      <c r="BF54" s="12">
        <v>281</v>
      </c>
      <c r="BG54" s="503">
        <v>93</v>
      </c>
      <c r="BH54" s="510">
        <v>334</v>
      </c>
      <c r="BI54" s="12">
        <v>334</v>
      </c>
      <c r="BJ54" s="503">
        <v>0</v>
      </c>
      <c r="BK54" s="510">
        <v>619</v>
      </c>
      <c r="BL54" s="12">
        <v>499</v>
      </c>
      <c r="BM54" s="503">
        <v>120</v>
      </c>
      <c r="BN54" s="510">
        <v>646</v>
      </c>
      <c r="BO54" s="12">
        <v>513</v>
      </c>
      <c r="BP54" s="503">
        <v>133</v>
      </c>
      <c r="BQ54" s="510">
        <v>875</v>
      </c>
      <c r="BR54" s="12">
        <v>723</v>
      </c>
      <c r="BS54" s="503">
        <v>152</v>
      </c>
      <c r="BT54" s="510">
        <v>752</v>
      </c>
      <c r="BU54" s="12">
        <v>678</v>
      </c>
      <c r="BV54" s="503">
        <v>74</v>
      </c>
      <c r="BW54" s="510">
        <v>515</v>
      </c>
      <c r="BX54" s="12">
        <v>515</v>
      </c>
      <c r="BY54" s="503">
        <v>0</v>
      </c>
      <c r="BZ54" s="510">
        <v>659</v>
      </c>
      <c r="CA54" s="12">
        <v>584</v>
      </c>
      <c r="CB54" s="511">
        <v>75</v>
      </c>
      <c r="CC54" s="5"/>
    </row>
    <row r="55" spans="2:81" x14ac:dyDescent="0.25">
      <c r="B55" s="497" t="s">
        <v>328</v>
      </c>
      <c r="C55" s="68">
        <f t="shared" si="1"/>
        <v>0</v>
      </c>
      <c r="D55" s="68">
        <f t="shared" si="2"/>
        <v>0</v>
      </c>
      <c r="E55" s="68">
        <f t="shared" si="3"/>
        <v>0</v>
      </c>
      <c r="F55" s="480">
        <v>0</v>
      </c>
      <c r="G55" s="481">
        <v>0</v>
      </c>
      <c r="H55" s="482">
        <v>0</v>
      </c>
      <c r="I55" s="480">
        <v>0</v>
      </c>
      <c r="J55" s="481">
        <v>0</v>
      </c>
      <c r="K55" s="500">
        <v>0</v>
      </c>
      <c r="L55" s="480">
        <v>0</v>
      </c>
      <c r="M55" s="482">
        <v>0</v>
      </c>
      <c r="N55" s="482">
        <v>0</v>
      </c>
      <c r="O55" s="70"/>
      <c r="P55" s="10"/>
      <c r="Q55" s="482"/>
      <c r="R55" s="466"/>
      <c r="S55" s="5"/>
      <c r="T55" s="499"/>
      <c r="U55" s="480"/>
      <c r="V55" s="481"/>
      <c r="W55" s="500"/>
      <c r="X55" s="70"/>
      <c r="Y55" s="10"/>
      <c r="Z55" s="170"/>
      <c r="AA55" s="70"/>
      <c r="AB55" s="10"/>
      <c r="AC55" s="170"/>
      <c r="AD55" s="70"/>
      <c r="AE55" s="10"/>
      <c r="AF55" s="170"/>
      <c r="AG55" s="70"/>
      <c r="AH55" s="10"/>
      <c r="AI55" s="170"/>
      <c r="AJ55" s="68"/>
      <c r="AK55" s="12"/>
      <c r="AL55" s="169"/>
      <c r="AM55" s="70"/>
      <c r="AN55" s="10"/>
      <c r="AO55" s="169"/>
      <c r="AP55" s="70"/>
      <c r="AQ55" s="10"/>
      <c r="AR55" s="473"/>
      <c r="AS55" s="512"/>
      <c r="AT55" s="10"/>
      <c r="AU55" s="473"/>
      <c r="AV55" s="70"/>
      <c r="AW55" s="10"/>
      <c r="AX55" s="511"/>
      <c r="AY55" s="510"/>
      <c r="AZ55" s="12"/>
      <c r="BA55" s="503">
        <v>0</v>
      </c>
      <c r="BB55" s="512"/>
      <c r="BC55" s="10"/>
      <c r="BD55" s="503">
        <v>0</v>
      </c>
      <c r="BE55" s="512"/>
      <c r="BF55" s="10"/>
      <c r="BG55" s="503">
        <v>0</v>
      </c>
      <c r="BH55" s="510">
        <v>71</v>
      </c>
      <c r="BI55" s="12">
        <v>69</v>
      </c>
      <c r="BJ55" s="503">
        <v>2</v>
      </c>
      <c r="BK55" s="512"/>
      <c r="BL55" s="10"/>
      <c r="BM55" s="503">
        <v>0</v>
      </c>
      <c r="BN55" s="510">
        <v>0</v>
      </c>
      <c r="BO55" s="12">
        <v>0</v>
      </c>
      <c r="BP55" s="503">
        <v>0</v>
      </c>
      <c r="BQ55" s="510">
        <v>0</v>
      </c>
      <c r="BR55" s="12">
        <v>0</v>
      </c>
      <c r="BS55" s="503">
        <v>0</v>
      </c>
      <c r="BT55" s="510">
        <v>4</v>
      </c>
      <c r="BU55" s="12">
        <v>4</v>
      </c>
      <c r="BV55" s="503">
        <v>0</v>
      </c>
      <c r="BW55" s="510">
        <v>11</v>
      </c>
      <c r="BX55" s="12">
        <v>11</v>
      </c>
      <c r="BY55" s="503">
        <v>0</v>
      </c>
      <c r="BZ55" s="510">
        <v>13</v>
      </c>
      <c r="CA55" s="12">
        <v>13</v>
      </c>
      <c r="CB55" s="511">
        <v>0</v>
      </c>
      <c r="CC55" s="5"/>
    </row>
    <row r="56" spans="2:81" ht="15.75" x14ac:dyDescent="0.25">
      <c r="B56" s="497" t="s">
        <v>59</v>
      </c>
      <c r="C56" s="68">
        <f t="shared" si="1"/>
        <v>63</v>
      </c>
      <c r="D56" s="68">
        <f t="shared" si="2"/>
        <v>63</v>
      </c>
      <c r="E56" s="68">
        <f t="shared" si="3"/>
        <v>0</v>
      </c>
      <c r="F56" s="480">
        <v>329</v>
      </c>
      <c r="G56" s="481">
        <v>124</v>
      </c>
      <c r="H56" s="482">
        <v>205</v>
      </c>
      <c r="I56" s="480">
        <v>34</v>
      </c>
      <c r="J56" s="481">
        <v>34</v>
      </c>
      <c r="K56" s="500">
        <v>0</v>
      </c>
      <c r="L56" s="480">
        <v>295</v>
      </c>
      <c r="M56" s="482">
        <v>90</v>
      </c>
      <c r="N56" s="482">
        <v>205</v>
      </c>
      <c r="O56" s="498">
        <v>32</v>
      </c>
      <c r="P56" s="94">
        <v>32</v>
      </c>
      <c r="Q56" s="478">
        <f t="shared" ref="Q56:Q57" si="10">(O56-P56)</f>
        <v>0</v>
      </c>
      <c r="R56" s="68">
        <v>31</v>
      </c>
      <c r="S56" s="22">
        <v>31</v>
      </c>
      <c r="T56" s="479">
        <v>0</v>
      </c>
      <c r="U56" s="480">
        <v>11</v>
      </c>
      <c r="V56" s="12">
        <v>11</v>
      </c>
      <c r="W56" s="500">
        <v>0</v>
      </c>
      <c r="X56" s="502">
        <v>11</v>
      </c>
      <c r="Y56" s="501">
        <v>11</v>
      </c>
      <c r="Z56" s="500">
        <v>0</v>
      </c>
      <c r="AA56" s="502">
        <v>0</v>
      </c>
      <c r="AB56" s="501">
        <v>0</v>
      </c>
      <c r="AC56" s="169">
        <v>0</v>
      </c>
      <c r="AD56" s="68">
        <v>2</v>
      </c>
      <c r="AE56" s="12">
        <v>2</v>
      </c>
      <c r="AF56" s="169">
        <v>0</v>
      </c>
      <c r="AG56" s="68">
        <v>10</v>
      </c>
      <c r="AH56" s="12">
        <v>10</v>
      </c>
      <c r="AI56" s="169">
        <v>0</v>
      </c>
      <c r="AJ56" s="68">
        <v>13</v>
      </c>
      <c r="AK56" s="12">
        <v>13</v>
      </c>
      <c r="AL56" s="169">
        <v>0</v>
      </c>
      <c r="AM56" s="68">
        <v>70</v>
      </c>
      <c r="AN56" s="12">
        <v>17</v>
      </c>
      <c r="AO56" s="169">
        <v>53</v>
      </c>
      <c r="AP56" s="68">
        <v>103</v>
      </c>
      <c r="AQ56" s="12">
        <v>19</v>
      </c>
      <c r="AR56" s="503">
        <v>84</v>
      </c>
      <c r="AS56" s="510">
        <v>34</v>
      </c>
      <c r="AT56" s="12">
        <v>26</v>
      </c>
      <c r="AU56" s="503">
        <v>8</v>
      </c>
      <c r="AV56" s="68">
        <v>75</v>
      </c>
      <c r="AW56" s="12">
        <v>15</v>
      </c>
      <c r="AX56" s="511">
        <v>60</v>
      </c>
      <c r="AY56" s="510">
        <v>23</v>
      </c>
      <c r="AZ56" s="12">
        <v>23</v>
      </c>
      <c r="BA56" s="503">
        <v>0</v>
      </c>
      <c r="BB56" s="510">
        <v>16</v>
      </c>
      <c r="BC56" s="12">
        <v>16</v>
      </c>
      <c r="BD56" s="503">
        <v>0</v>
      </c>
      <c r="BE56" s="510">
        <v>48</v>
      </c>
      <c r="BF56" s="12">
        <v>46</v>
      </c>
      <c r="BG56" s="503">
        <v>2</v>
      </c>
      <c r="BH56" s="510"/>
      <c r="BI56" s="12"/>
      <c r="BJ56" s="503">
        <v>0</v>
      </c>
      <c r="BK56" s="510">
        <v>124</v>
      </c>
      <c r="BL56" s="12">
        <v>120</v>
      </c>
      <c r="BM56" s="503">
        <v>4</v>
      </c>
      <c r="BN56" s="510">
        <v>165</v>
      </c>
      <c r="BO56" s="12">
        <v>165</v>
      </c>
      <c r="BP56" s="503">
        <v>0</v>
      </c>
      <c r="BQ56" s="510">
        <v>214</v>
      </c>
      <c r="BR56" s="12">
        <v>212</v>
      </c>
      <c r="BS56" s="503">
        <v>2</v>
      </c>
      <c r="BT56" s="510">
        <v>212</v>
      </c>
      <c r="BU56" s="12">
        <v>210</v>
      </c>
      <c r="BV56" s="503">
        <v>2</v>
      </c>
      <c r="BW56" s="510">
        <v>414</v>
      </c>
      <c r="BX56" s="12">
        <v>176</v>
      </c>
      <c r="BY56" s="503">
        <v>238</v>
      </c>
      <c r="BZ56" s="510">
        <v>96</v>
      </c>
      <c r="CA56" s="12">
        <v>86</v>
      </c>
      <c r="CB56" s="511">
        <v>10</v>
      </c>
      <c r="CC56" s="5"/>
    </row>
    <row r="57" spans="2:81" ht="15.75" x14ac:dyDescent="0.25">
      <c r="B57" s="497" t="s">
        <v>60</v>
      </c>
      <c r="C57" s="68">
        <f t="shared" si="1"/>
        <v>7</v>
      </c>
      <c r="D57" s="68">
        <f t="shared" si="2"/>
        <v>7</v>
      </c>
      <c r="E57" s="68">
        <f t="shared" si="3"/>
        <v>0</v>
      </c>
      <c r="F57" s="480">
        <v>0</v>
      </c>
      <c r="G57" s="481">
        <v>0</v>
      </c>
      <c r="H57" s="482">
        <v>0</v>
      </c>
      <c r="I57" s="480">
        <v>0</v>
      </c>
      <c r="J57" s="481">
        <v>0</v>
      </c>
      <c r="K57" s="500">
        <v>0</v>
      </c>
      <c r="L57" s="480">
        <v>0</v>
      </c>
      <c r="M57" s="482">
        <v>0</v>
      </c>
      <c r="N57" s="482">
        <v>0</v>
      </c>
      <c r="O57" s="498">
        <v>2</v>
      </c>
      <c r="P57" s="94">
        <v>2</v>
      </c>
      <c r="Q57" s="478">
        <f t="shared" si="10"/>
        <v>0</v>
      </c>
      <c r="R57" s="68">
        <v>5</v>
      </c>
      <c r="S57" s="22">
        <v>5</v>
      </c>
      <c r="T57" s="479">
        <v>0</v>
      </c>
      <c r="U57" s="480">
        <v>0</v>
      </c>
      <c r="V57" s="12">
        <v>0</v>
      </c>
      <c r="W57" s="500">
        <v>0</v>
      </c>
      <c r="X57" s="502">
        <v>0</v>
      </c>
      <c r="Y57" s="501">
        <v>0</v>
      </c>
      <c r="Z57" s="500"/>
      <c r="AA57" s="502">
        <v>0</v>
      </c>
      <c r="AB57" s="501">
        <v>0</v>
      </c>
      <c r="AC57" s="169">
        <v>0</v>
      </c>
      <c r="AD57" s="68">
        <v>0</v>
      </c>
      <c r="AE57" s="12">
        <v>0</v>
      </c>
      <c r="AF57" s="169">
        <v>0</v>
      </c>
      <c r="AG57" s="68">
        <v>0</v>
      </c>
      <c r="AH57" s="12">
        <v>0</v>
      </c>
      <c r="AI57" s="169">
        <v>0</v>
      </c>
      <c r="AJ57" s="68">
        <v>0</v>
      </c>
      <c r="AK57" s="12">
        <v>0</v>
      </c>
      <c r="AL57" s="169">
        <v>0</v>
      </c>
      <c r="AM57" s="68">
        <v>0</v>
      </c>
      <c r="AN57" s="12">
        <v>0</v>
      </c>
      <c r="AO57" s="169">
        <v>0</v>
      </c>
      <c r="AP57" s="68"/>
      <c r="AQ57" s="12"/>
      <c r="AR57" s="503"/>
      <c r="AS57" s="512"/>
      <c r="AT57" s="10"/>
      <c r="AU57" s="473"/>
      <c r="AV57" s="70"/>
      <c r="AW57" s="10"/>
      <c r="AX57" s="511"/>
      <c r="AY57" s="510"/>
      <c r="AZ57" s="12"/>
      <c r="BA57" s="503"/>
      <c r="BB57" s="510"/>
      <c r="BC57" s="12"/>
      <c r="BD57" s="503"/>
      <c r="BE57" s="510"/>
      <c r="BF57" s="12"/>
      <c r="BG57" s="503"/>
      <c r="BH57" s="510"/>
      <c r="BI57" s="12"/>
      <c r="BJ57" s="503"/>
      <c r="BK57" s="510"/>
      <c r="BL57" s="12"/>
      <c r="BM57" s="503"/>
      <c r="BN57" s="510"/>
      <c r="BO57" s="12"/>
      <c r="BP57" s="503"/>
      <c r="BQ57" s="510"/>
      <c r="BR57" s="12"/>
      <c r="BS57" s="503"/>
      <c r="BT57" s="510"/>
      <c r="BU57" s="12"/>
      <c r="BV57" s="503"/>
      <c r="BW57" s="510"/>
      <c r="BX57" s="12"/>
      <c r="BY57" s="503"/>
      <c r="BZ57" s="510"/>
      <c r="CA57" s="12"/>
      <c r="CB57" s="511"/>
      <c r="CC57" s="5"/>
    </row>
    <row r="58" spans="2:81" ht="15.75" x14ac:dyDescent="0.25">
      <c r="B58" s="497"/>
      <c r="C58" s="69"/>
      <c r="D58" s="69"/>
      <c r="E58" s="69"/>
      <c r="F58" s="480"/>
      <c r="G58" s="481"/>
      <c r="H58" s="482"/>
      <c r="I58" s="480"/>
      <c r="J58" s="481"/>
      <c r="K58" s="500"/>
      <c r="L58" s="480"/>
      <c r="M58" s="482"/>
      <c r="N58" s="482"/>
      <c r="O58" s="477"/>
      <c r="P58" s="481"/>
      <c r="Q58" s="482"/>
      <c r="R58" s="466"/>
      <c r="S58" s="5"/>
      <c r="T58" s="499"/>
      <c r="U58" s="480"/>
      <c r="V58" s="481"/>
      <c r="W58" s="500"/>
      <c r="X58" s="498"/>
      <c r="Y58" s="513"/>
      <c r="Z58" s="500"/>
      <c r="AA58" s="514"/>
      <c r="AB58" s="513"/>
      <c r="AC58" s="170"/>
      <c r="AD58" s="68"/>
      <c r="AE58" s="12"/>
      <c r="AF58" s="170"/>
      <c r="AG58" s="68"/>
      <c r="AH58" s="12"/>
      <c r="AI58" s="170"/>
      <c r="AJ58" s="68"/>
      <c r="AK58" s="12"/>
      <c r="AL58" s="169"/>
      <c r="AM58" s="68"/>
      <c r="AN58" s="12"/>
      <c r="AO58" s="169"/>
      <c r="AP58" s="68"/>
      <c r="AQ58" s="12"/>
      <c r="AR58" s="503"/>
      <c r="AS58" s="512"/>
      <c r="AT58" s="10"/>
      <c r="AU58" s="473"/>
      <c r="AV58" s="70"/>
      <c r="AW58" s="10"/>
      <c r="AX58" s="511"/>
      <c r="AY58" s="510"/>
      <c r="AZ58" s="12"/>
      <c r="BA58" s="503"/>
      <c r="BB58" s="510"/>
      <c r="BC58" s="12"/>
      <c r="BD58" s="503"/>
      <c r="BE58" s="510"/>
      <c r="BF58" s="12"/>
      <c r="BG58" s="503"/>
      <c r="BH58" s="510"/>
      <c r="BI58" s="12"/>
      <c r="BJ58" s="503"/>
      <c r="BK58" s="510"/>
      <c r="BL58" s="12"/>
      <c r="BM58" s="503"/>
      <c r="BN58" s="510"/>
      <c r="BO58" s="12"/>
      <c r="BP58" s="503"/>
      <c r="BQ58" s="510"/>
      <c r="BR58" s="12"/>
      <c r="BS58" s="503"/>
      <c r="BT58" s="510"/>
      <c r="BU58" s="12"/>
      <c r="BV58" s="503"/>
      <c r="BW58" s="510"/>
      <c r="BX58" s="12"/>
      <c r="BY58" s="503"/>
      <c r="BZ58" s="510"/>
      <c r="CA58" s="12"/>
      <c r="CB58" s="511"/>
      <c r="CC58" s="5"/>
    </row>
    <row r="59" spans="2:81" ht="15.75" x14ac:dyDescent="0.25">
      <c r="B59" s="174" t="s">
        <v>61</v>
      </c>
      <c r="C59" s="69">
        <f t="shared" si="1"/>
        <v>1666</v>
      </c>
      <c r="D59" s="69">
        <f t="shared" si="2"/>
        <v>1666</v>
      </c>
      <c r="E59" s="69">
        <f t="shared" si="3"/>
        <v>0</v>
      </c>
      <c r="F59" s="483">
        <v>8420</v>
      </c>
      <c r="G59" s="484">
        <v>7151</v>
      </c>
      <c r="H59" s="478">
        <v>1269</v>
      </c>
      <c r="I59" s="483">
        <v>4275</v>
      </c>
      <c r="J59" s="484">
        <v>3787</v>
      </c>
      <c r="K59" s="485">
        <v>488</v>
      </c>
      <c r="L59" s="483">
        <v>4145</v>
      </c>
      <c r="M59" s="478">
        <v>3364</v>
      </c>
      <c r="N59" s="478">
        <v>781</v>
      </c>
      <c r="O59" s="498">
        <v>931</v>
      </c>
      <c r="P59" s="60">
        <v>931</v>
      </c>
      <c r="Q59" s="478">
        <f t="shared" ref="Q59:Q62" si="11">(O59-P59)</f>
        <v>0</v>
      </c>
      <c r="R59" s="69">
        <v>735</v>
      </c>
      <c r="S59" s="34">
        <v>735</v>
      </c>
      <c r="T59" s="479">
        <v>0</v>
      </c>
      <c r="U59" s="515">
        <v>776</v>
      </c>
      <c r="V59" s="9">
        <v>696</v>
      </c>
      <c r="W59" s="485">
        <v>80</v>
      </c>
      <c r="X59" s="488">
        <v>734</v>
      </c>
      <c r="Y59" s="486">
        <v>686</v>
      </c>
      <c r="Z59" s="485">
        <v>48</v>
      </c>
      <c r="AA59" s="488">
        <v>682</v>
      </c>
      <c r="AB59" s="486">
        <v>682</v>
      </c>
      <c r="AC59" s="489">
        <v>0</v>
      </c>
      <c r="AD59" s="69">
        <v>869</v>
      </c>
      <c r="AE59" s="9">
        <v>797</v>
      </c>
      <c r="AF59" s="489">
        <v>72</v>
      </c>
      <c r="AG59" s="69">
        <v>1214</v>
      </c>
      <c r="AH59" s="9">
        <v>926</v>
      </c>
      <c r="AI59" s="489">
        <v>288</v>
      </c>
      <c r="AJ59" s="69">
        <v>790</v>
      </c>
      <c r="AK59" s="9">
        <v>790</v>
      </c>
      <c r="AL59" s="489">
        <v>0</v>
      </c>
      <c r="AM59" s="69">
        <v>1391</v>
      </c>
      <c r="AN59" s="9">
        <v>742</v>
      </c>
      <c r="AO59" s="489">
        <v>649</v>
      </c>
      <c r="AP59" s="69">
        <v>671</v>
      </c>
      <c r="AQ59" s="9">
        <v>671</v>
      </c>
      <c r="AR59" s="491">
        <v>0</v>
      </c>
      <c r="AS59" s="492">
        <v>717</v>
      </c>
      <c r="AT59" s="140">
        <v>585</v>
      </c>
      <c r="AU59" s="493">
        <v>132</v>
      </c>
      <c r="AV59" s="494">
        <v>576</v>
      </c>
      <c r="AW59" s="140">
        <v>576</v>
      </c>
      <c r="AX59" s="495">
        <v>0</v>
      </c>
      <c r="AY59" s="492">
        <v>714</v>
      </c>
      <c r="AZ59" s="140">
        <v>558</v>
      </c>
      <c r="BA59" s="493">
        <v>156</v>
      </c>
      <c r="BB59" s="492">
        <v>706</v>
      </c>
      <c r="BC59" s="140">
        <v>435</v>
      </c>
      <c r="BD59" s="493">
        <v>271</v>
      </c>
      <c r="BE59" s="492">
        <v>908</v>
      </c>
      <c r="BF59" s="140">
        <v>671</v>
      </c>
      <c r="BG59" s="493">
        <v>237</v>
      </c>
      <c r="BH59" s="492">
        <v>1327</v>
      </c>
      <c r="BI59" s="140">
        <v>1146</v>
      </c>
      <c r="BJ59" s="493">
        <v>181</v>
      </c>
      <c r="BK59" s="492">
        <v>1309</v>
      </c>
      <c r="BL59" s="140">
        <v>931</v>
      </c>
      <c r="BM59" s="493">
        <v>378</v>
      </c>
      <c r="BN59" s="492">
        <v>1000</v>
      </c>
      <c r="BO59" s="140">
        <v>1000</v>
      </c>
      <c r="BP59" s="493">
        <v>0</v>
      </c>
      <c r="BQ59" s="492">
        <v>1244</v>
      </c>
      <c r="BR59" s="140">
        <v>1152</v>
      </c>
      <c r="BS59" s="493">
        <v>92</v>
      </c>
      <c r="BT59" s="492">
        <v>1470</v>
      </c>
      <c r="BU59" s="140">
        <v>1404</v>
      </c>
      <c r="BV59" s="493">
        <v>66</v>
      </c>
      <c r="BW59" s="492">
        <v>1368</v>
      </c>
      <c r="BX59" s="140">
        <v>1368</v>
      </c>
      <c r="BY59" s="493">
        <v>0</v>
      </c>
      <c r="BZ59" s="492">
        <v>1233</v>
      </c>
      <c r="CA59" s="140">
        <v>1143</v>
      </c>
      <c r="CB59" s="495">
        <v>90</v>
      </c>
      <c r="CC59" s="496"/>
    </row>
    <row r="60" spans="2:81" ht="15.75" x14ac:dyDescent="0.25">
      <c r="B60" s="497" t="s">
        <v>62</v>
      </c>
      <c r="C60" s="68">
        <f t="shared" si="1"/>
        <v>1386</v>
      </c>
      <c r="D60" s="68">
        <f t="shared" si="2"/>
        <v>1386</v>
      </c>
      <c r="E60" s="68">
        <f t="shared" si="3"/>
        <v>0</v>
      </c>
      <c r="F60" s="480">
        <v>7887</v>
      </c>
      <c r="G60" s="481">
        <v>6618</v>
      </c>
      <c r="H60" s="482">
        <v>1269</v>
      </c>
      <c r="I60" s="480">
        <v>3947</v>
      </c>
      <c r="J60" s="481">
        <v>3459</v>
      </c>
      <c r="K60" s="500">
        <v>488</v>
      </c>
      <c r="L60" s="480">
        <v>3940</v>
      </c>
      <c r="M60" s="482">
        <v>3159</v>
      </c>
      <c r="N60" s="482">
        <v>781</v>
      </c>
      <c r="O60" s="498">
        <v>763</v>
      </c>
      <c r="P60" s="94">
        <v>763</v>
      </c>
      <c r="Q60" s="478">
        <f t="shared" si="11"/>
        <v>0</v>
      </c>
      <c r="R60" s="68">
        <v>623</v>
      </c>
      <c r="S60" s="22">
        <v>623</v>
      </c>
      <c r="T60" s="479">
        <v>0</v>
      </c>
      <c r="U60" s="516">
        <v>685</v>
      </c>
      <c r="V60" s="12">
        <v>605</v>
      </c>
      <c r="W60" s="500">
        <v>80</v>
      </c>
      <c r="X60" s="502">
        <v>657</v>
      </c>
      <c r="Y60" s="501">
        <v>609</v>
      </c>
      <c r="Z60" s="500">
        <v>48</v>
      </c>
      <c r="AA60" s="502">
        <v>645</v>
      </c>
      <c r="AB60" s="501">
        <v>645</v>
      </c>
      <c r="AC60" s="169">
        <v>0</v>
      </c>
      <c r="AD60" s="68">
        <v>830</v>
      </c>
      <c r="AE60" s="12">
        <v>758</v>
      </c>
      <c r="AF60" s="169">
        <v>72</v>
      </c>
      <c r="AG60" s="68">
        <v>1130</v>
      </c>
      <c r="AH60" s="12">
        <v>842</v>
      </c>
      <c r="AI60" s="169">
        <v>288</v>
      </c>
      <c r="AJ60" s="68">
        <v>730</v>
      </c>
      <c r="AK60" s="12">
        <v>730</v>
      </c>
      <c r="AL60" s="169">
        <v>0</v>
      </c>
      <c r="AM60" s="68">
        <v>1355</v>
      </c>
      <c r="AN60" s="12">
        <v>706</v>
      </c>
      <c r="AO60" s="169">
        <v>649</v>
      </c>
      <c r="AP60" s="68">
        <v>643</v>
      </c>
      <c r="AQ60" s="12">
        <v>643</v>
      </c>
      <c r="AR60" s="503">
        <v>0</v>
      </c>
      <c r="AS60" s="510">
        <v>692</v>
      </c>
      <c r="AT60" s="12">
        <v>560</v>
      </c>
      <c r="AU60" s="503">
        <v>132</v>
      </c>
      <c r="AV60" s="68">
        <v>520</v>
      </c>
      <c r="AW60" s="12">
        <v>520</v>
      </c>
      <c r="AX60" s="511">
        <v>0</v>
      </c>
      <c r="AY60" s="510">
        <v>672</v>
      </c>
      <c r="AZ60" s="12">
        <v>516</v>
      </c>
      <c r="BA60" s="503">
        <v>156</v>
      </c>
      <c r="BB60" s="510">
        <v>652</v>
      </c>
      <c r="BC60" s="12">
        <v>386</v>
      </c>
      <c r="BD60" s="503">
        <v>266</v>
      </c>
      <c r="BE60" s="510">
        <v>811</v>
      </c>
      <c r="BF60" s="12">
        <v>585</v>
      </c>
      <c r="BG60" s="503">
        <v>226</v>
      </c>
      <c r="BH60" s="510">
        <v>1142</v>
      </c>
      <c r="BI60" s="12">
        <v>1042</v>
      </c>
      <c r="BJ60" s="503">
        <v>100</v>
      </c>
      <c r="BK60" s="510">
        <v>1123</v>
      </c>
      <c r="BL60" s="12">
        <v>775</v>
      </c>
      <c r="BM60" s="503">
        <v>348</v>
      </c>
      <c r="BN60" s="510">
        <v>816</v>
      </c>
      <c r="BO60" s="12">
        <v>816</v>
      </c>
      <c r="BP60" s="503">
        <v>0</v>
      </c>
      <c r="BQ60" s="510">
        <v>1005</v>
      </c>
      <c r="BR60" s="12">
        <v>945</v>
      </c>
      <c r="BS60" s="503">
        <v>60</v>
      </c>
      <c r="BT60" s="510">
        <v>1342</v>
      </c>
      <c r="BU60" s="12">
        <v>1276</v>
      </c>
      <c r="BV60" s="503">
        <v>66</v>
      </c>
      <c r="BW60" s="510">
        <v>1287</v>
      </c>
      <c r="BX60" s="12">
        <v>1287</v>
      </c>
      <c r="BY60" s="503">
        <v>0</v>
      </c>
      <c r="BZ60" s="510">
        <v>1074</v>
      </c>
      <c r="CA60" s="12">
        <v>1074</v>
      </c>
      <c r="CB60" s="511">
        <v>0</v>
      </c>
      <c r="CC60" s="5"/>
    </row>
    <row r="61" spans="2:81" ht="15.75" x14ac:dyDescent="0.25">
      <c r="B61" s="497" t="s">
        <v>63</v>
      </c>
      <c r="C61" s="68">
        <f t="shared" si="1"/>
        <v>67</v>
      </c>
      <c r="D61" s="68">
        <f t="shared" si="2"/>
        <v>67</v>
      </c>
      <c r="E61" s="68">
        <f t="shared" si="3"/>
        <v>0</v>
      </c>
      <c r="F61" s="480">
        <v>26</v>
      </c>
      <c r="G61" s="481">
        <v>26</v>
      </c>
      <c r="H61" s="482">
        <v>0</v>
      </c>
      <c r="I61" s="480">
        <v>6</v>
      </c>
      <c r="J61" s="481">
        <v>6</v>
      </c>
      <c r="K61" s="500">
        <v>0</v>
      </c>
      <c r="L61" s="480">
        <v>20</v>
      </c>
      <c r="M61" s="482">
        <v>20</v>
      </c>
      <c r="N61" s="482">
        <v>0</v>
      </c>
      <c r="O61" s="498">
        <v>56</v>
      </c>
      <c r="P61" s="94">
        <v>56</v>
      </c>
      <c r="Q61" s="478">
        <f t="shared" si="11"/>
        <v>0</v>
      </c>
      <c r="R61" s="68">
        <v>11</v>
      </c>
      <c r="S61" s="22">
        <v>11</v>
      </c>
      <c r="T61" s="479">
        <v>0</v>
      </c>
      <c r="U61" s="516">
        <v>3</v>
      </c>
      <c r="V61" s="12">
        <v>3</v>
      </c>
      <c r="W61" s="500">
        <v>0</v>
      </c>
      <c r="X61" s="502">
        <v>1</v>
      </c>
      <c r="Y61" s="501">
        <v>1</v>
      </c>
      <c r="Z61" s="500">
        <v>0</v>
      </c>
      <c r="AA61" s="502">
        <v>1</v>
      </c>
      <c r="AB61" s="501">
        <v>1</v>
      </c>
      <c r="AC61" s="169">
        <v>0</v>
      </c>
      <c r="AD61" s="68">
        <v>1</v>
      </c>
      <c r="AE61" s="12">
        <v>1</v>
      </c>
      <c r="AF61" s="169">
        <v>0</v>
      </c>
      <c r="AG61" s="68">
        <v>0</v>
      </c>
      <c r="AH61" s="12">
        <v>0</v>
      </c>
      <c r="AI61" s="169">
        <v>0</v>
      </c>
      <c r="AJ61" s="68">
        <v>1</v>
      </c>
      <c r="AK61" s="12">
        <v>1</v>
      </c>
      <c r="AL61" s="169">
        <v>0</v>
      </c>
      <c r="AM61" s="68">
        <v>0</v>
      </c>
      <c r="AN61" s="12">
        <v>0</v>
      </c>
      <c r="AO61" s="169">
        <v>0</v>
      </c>
      <c r="AP61" s="68">
        <v>0</v>
      </c>
      <c r="AQ61" s="12">
        <v>0</v>
      </c>
      <c r="AR61" s="503">
        <v>0</v>
      </c>
      <c r="AS61" s="510">
        <v>0</v>
      </c>
      <c r="AT61" s="12">
        <v>0</v>
      </c>
      <c r="AU61" s="503">
        <v>0</v>
      </c>
      <c r="AV61" s="68">
        <v>19</v>
      </c>
      <c r="AW61" s="12">
        <v>19</v>
      </c>
      <c r="AX61" s="511">
        <v>0</v>
      </c>
      <c r="AY61" s="510">
        <v>20</v>
      </c>
      <c r="AZ61" s="12">
        <v>20</v>
      </c>
      <c r="BA61" s="503">
        <v>0</v>
      </c>
      <c r="BB61" s="510">
        <v>11</v>
      </c>
      <c r="BC61" s="12">
        <v>11</v>
      </c>
      <c r="BD61" s="503">
        <v>0</v>
      </c>
      <c r="BE61" s="510">
        <v>15</v>
      </c>
      <c r="BF61" s="12">
        <v>15</v>
      </c>
      <c r="BG61" s="503">
        <v>0</v>
      </c>
      <c r="BH61" s="510">
        <v>86</v>
      </c>
      <c r="BI61" s="12">
        <v>10</v>
      </c>
      <c r="BJ61" s="503">
        <v>76</v>
      </c>
      <c r="BK61" s="510">
        <v>24</v>
      </c>
      <c r="BL61" s="12">
        <v>24</v>
      </c>
      <c r="BM61" s="503">
        <v>0</v>
      </c>
      <c r="BN61" s="510">
        <v>60</v>
      </c>
      <c r="BO61" s="12">
        <v>60</v>
      </c>
      <c r="BP61" s="503">
        <v>0</v>
      </c>
      <c r="BQ61" s="510">
        <v>19</v>
      </c>
      <c r="BR61" s="12">
        <v>19</v>
      </c>
      <c r="BS61" s="503">
        <v>0</v>
      </c>
      <c r="BT61" s="510">
        <v>1</v>
      </c>
      <c r="BU61" s="12">
        <v>1</v>
      </c>
      <c r="BV61" s="503">
        <v>0</v>
      </c>
      <c r="BW61" s="510">
        <v>2</v>
      </c>
      <c r="BX61" s="12">
        <v>2</v>
      </c>
      <c r="BY61" s="503">
        <v>0</v>
      </c>
      <c r="BZ61" s="510">
        <v>1</v>
      </c>
      <c r="CA61" s="12">
        <v>1</v>
      </c>
      <c r="CB61" s="511">
        <v>0</v>
      </c>
      <c r="CC61" s="5"/>
    </row>
    <row r="62" spans="2:81" ht="15.75" x14ac:dyDescent="0.25">
      <c r="B62" s="497" t="s">
        <v>64</v>
      </c>
      <c r="C62" s="68">
        <f t="shared" si="1"/>
        <v>213</v>
      </c>
      <c r="D62" s="68">
        <f t="shared" si="2"/>
        <v>213</v>
      </c>
      <c r="E62" s="68">
        <f t="shared" si="3"/>
        <v>0</v>
      </c>
      <c r="F62" s="480">
        <v>507</v>
      </c>
      <c r="G62" s="481">
        <v>507</v>
      </c>
      <c r="H62" s="482">
        <v>0</v>
      </c>
      <c r="I62" s="480">
        <v>322</v>
      </c>
      <c r="J62" s="481">
        <v>322</v>
      </c>
      <c r="K62" s="500">
        <v>0</v>
      </c>
      <c r="L62" s="480">
        <v>185</v>
      </c>
      <c r="M62" s="482">
        <v>185</v>
      </c>
      <c r="N62" s="482">
        <v>0</v>
      </c>
      <c r="O62" s="498">
        <v>112</v>
      </c>
      <c r="P62" s="94">
        <v>112</v>
      </c>
      <c r="Q62" s="478">
        <f t="shared" si="11"/>
        <v>0</v>
      </c>
      <c r="R62" s="68">
        <v>101</v>
      </c>
      <c r="S62" s="22">
        <v>101</v>
      </c>
      <c r="T62" s="479">
        <v>0</v>
      </c>
      <c r="U62" s="516">
        <v>88</v>
      </c>
      <c r="V62" s="12">
        <v>88</v>
      </c>
      <c r="W62" s="500">
        <v>0</v>
      </c>
      <c r="X62" s="502">
        <v>76</v>
      </c>
      <c r="Y62" s="501">
        <v>76</v>
      </c>
      <c r="Z62" s="500">
        <v>0</v>
      </c>
      <c r="AA62" s="502">
        <v>36</v>
      </c>
      <c r="AB62" s="501">
        <v>36</v>
      </c>
      <c r="AC62" s="169">
        <v>0</v>
      </c>
      <c r="AD62" s="68">
        <v>38</v>
      </c>
      <c r="AE62" s="12">
        <v>38</v>
      </c>
      <c r="AF62" s="169">
        <v>0</v>
      </c>
      <c r="AG62" s="68">
        <v>84</v>
      </c>
      <c r="AH62" s="12">
        <v>84</v>
      </c>
      <c r="AI62" s="169">
        <v>0</v>
      </c>
      <c r="AJ62" s="68">
        <v>59</v>
      </c>
      <c r="AK62" s="12">
        <v>59</v>
      </c>
      <c r="AL62" s="169">
        <v>0</v>
      </c>
      <c r="AM62" s="68">
        <v>36</v>
      </c>
      <c r="AN62" s="12">
        <v>36</v>
      </c>
      <c r="AO62" s="169">
        <v>0</v>
      </c>
      <c r="AP62" s="68">
        <v>28</v>
      </c>
      <c r="AQ62" s="12">
        <v>28</v>
      </c>
      <c r="AR62" s="503">
        <v>0</v>
      </c>
      <c r="AS62" s="510">
        <v>25</v>
      </c>
      <c r="AT62" s="12">
        <v>25</v>
      </c>
      <c r="AU62" s="503">
        <v>0</v>
      </c>
      <c r="AV62" s="68">
        <v>37</v>
      </c>
      <c r="AW62" s="12">
        <v>37</v>
      </c>
      <c r="AX62" s="511">
        <v>0</v>
      </c>
      <c r="AY62" s="510">
        <v>22</v>
      </c>
      <c r="AZ62" s="12">
        <v>22</v>
      </c>
      <c r="BA62" s="503">
        <v>0</v>
      </c>
      <c r="BB62" s="510">
        <v>43</v>
      </c>
      <c r="BC62" s="12">
        <v>38</v>
      </c>
      <c r="BD62" s="503">
        <v>5</v>
      </c>
      <c r="BE62" s="510">
        <v>82</v>
      </c>
      <c r="BF62" s="12">
        <v>71</v>
      </c>
      <c r="BG62" s="503">
        <v>11</v>
      </c>
      <c r="BH62" s="510">
        <v>99</v>
      </c>
      <c r="BI62" s="12">
        <v>94</v>
      </c>
      <c r="BJ62" s="503">
        <v>5</v>
      </c>
      <c r="BK62" s="510">
        <v>162</v>
      </c>
      <c r="BL62" s="12">
        <v>132</v>
      </c>
      <c r="BM62" s="503">
        <v>30</v>
      </c>
      <c r="BN62" s="510">
        <v>124</v>
      </c>
      <c r="BO62" s="12">
        <v>124</v>
      </c>
      <c r="BP62" s="503">
        <v>0</v>
      </c>
      <c r="BQ62" s="510">
        <v>220</v>
      </c>
      <c r="BR62" s="12">
        <v>188</v>
      </c>
      <c r="BS62" s="503">
        <v>32</v>
      </c>
      <c r="BT62" s="510">
        <v>127</v>
      </c>
      <c r="BU62" s="12">
        <v>127</v>
      </c>
      <c r="BV62" s="503">
        <v>0</v>
      </c>
      <c r="BW62" s="510">
        <v>79</v>
      </c>
      <c r="BX62" s="12">
        <v>79</v>
      </c>
      <c r="BY62" s="503">
        <v>0</v>
      </c>
      <c r="BZ62" s="510">
        <v>158</v>
      </c>
      <c r="CA62" s="12">
        <v>68</v>
      </c>
      <c r="CB62" s="511">
        <v>90</v>
      </c>
      <c r="CC62" s="5"/>
    </row>
    <row r="63" spans="2:81" x14ac:dyDescent="0.25">
      <c r="B63" s="497"/>
      <c r="C63" s="69"/>
      <c r="D63" s="69"/>
      <c r="E63" s="69"/>
      <c r="F63" s="480"/>
      <c r="G63" s="481"/>
      <c r="H63" s="482"/>
      <c r="I63" s="480"/>
      <c r="J63" s="481"/>
      <c r="K63" s="500"/>
      <c r="L63" s="480"/>
      <c r="M63" s="482"/>
      <c r="N63" s="482"/>
      <c r="O63" s="498"/>
      <c r="P63" s="94"/>
      <c r="Q63" s="482"/>
      <c r="R63" s="70"/>
      <c r="S63" s="22"/>
      <c r="T63" s="499"/>
      <c r="U63" s="516"/>
      <c r="V63" s="481"/>
      <c r="W63" s="500"/>
      <c r="X63" s="498"/>
      <c r="Y63" s="10"/>
      <c r="Z63" s="500"/>
      <c r="AA63" s="70"/>
      <c r="AB63" s="10"/>
      <c r="AC63" s="170"/>
      <c r="AD63" s="68"/>
      <c r="AE63" s="12"/>
      <c r="AF63" s="170"/>
      <c r="AG63" s="70"/>
      <c r="AH63" s="10"/>
      <c r="AI63" s="170"/>
      <c r="AJ63" s="68"/>
      <c r="AK63" s="12"/>
      <c r="AL63" s="169"/>
      <c r="AM63" s="70"/>
      <c r="AN63" s="10"/>
      <c r="AO63" s="169"/>
      <c r="AP63" s="68"/>
      <c r="AQ63" s="12"/>
      <c r="AR63" s="503"/>
      <c r="AS63" s="510"/>
      <c r="AT63" s="12"/>
      <c r="AU63" s="473"/>
      <c r="AV63" s="68"/>
      <c r="AW63" s="12"/>
      <c r="AX63" s="511"/>
      <c r="AY63" s="510"/>
      <c r="AZ63" s="12"/>
      <c r="BA63" s="503"/>
      <c r="BB63" s="510"/>
      <c r="BC63" s="12"/>
      <c r="BD63" s="503"/>
      <c r="BE63" s="510"/>
      <c r="BF63" s="12"/>
      <c r="BG63" s="503"/>
      <c r="BH63" s="510"/>
      <c r="BI63" s="12"/>
      <c r="BJ63" s="503"/>
      <c r="BK63" s="510"/>
      <c r="BL63" s="12"/>
      <c r="BM63" s="503"/>
      <c r="BN63" s="510"/>
      <c r="BO63" s="12"/>
      <c r="BP63" s="503"/>
      <c r="BQ63" s="510"/>
      <c r="BR63" s="12"/>
      <c r="BS63" s="503"/>
      <c r="BT63" s="510"/>
      <c r="BU63" s="12"/>
      <c r="BV63" s="503"/>
      <c r="BW63" s="510"/>
      <c r="BX63" s="12"/>
      <c r="BY63" s="503"/>
      <c r="BZ63" s="510"/>
      <c r="CA63" s="12"/>
      <c r="CB63" s="511"/>
      <c r="CC63" s="5"/>
    </row>
    <row r="64" spans="2:81" ht="15.75" x14ac:dyDescent="0.25">
      <c r="B64" s="174" t="s">
        <v>65</v>
      </c>
      <c r="C64" s="69">
        <f t="shared" si="1"/>
        <v>127</v>
      </c>
      <c r="D64" s="69">
        <f t="shared" si="2"/>
        <v>127</v>
      </c>
      <c r="E64" s="69">
        <f t="shared" si="3"/>
        <v>0</v>
      </c>
      <c r="F64" s="483">
        <v>618</v>
      </c>
      <c r="G64" s="484">
        <v>423</v>
      </c>
      <c r="H64" s="478">
        <v>195</v>
      </c>
      <c r="I64" s="483">
        <v>268</v>
      </c>
      <c r="J64" s="484">
        <v>223</v>
      </c>
      <c r="K64" s="485">
        <v>45</v>
      </c>
      <c r="L64" s="483">
        <v>350</v>
      </c>
      <c r="M64" s="478">
        <v>200</v>
      </c>
      <c r="N64" s="478">
        <v>150</v>
      </c>
      <c r="O64" s="477">
        <v>69</v>
      </c>
      <c r="P64" s="60">
        <v>69</v>
      </c>
      <c r="Q64" s="478">
        <f t="shared" ref="Q64:Q66" si="12">(O64-P64)</f>
        <v>0</v>
      </c>
      <c r="R64" s="69">
        <v>58</v>
      </c>
      <c r="S64" s="34">
        <v>58</v>
      </c>
      <c r="T64" s="479">
        <v>0</v>
      </c>
      <c r="U64" s="515">
        <v>54</v>
      </c>
      <c r="V64" s="9">
        <v>54</v>
      </c>
      <c r="W64" s="485">
        <v>0</v>
      </c>
      <c r="X64" s="488">
        <v>54</v>
      </c>
      <c r="Y64" s="486">
        <v>52</v>
      </c>
      <c r="Z64" s="485">
        <v>2</v>
      </c>
      <c r="AA64" s="488">
        <v>43</v>
      </c>
      <c r="AB64" s="486">
        <v>41</v>
      </c>
      <c r="AC64" s="489">
        <v>2</v>
      </c>
      <c r="AD64" s="69">
        <v>81</v>
      </c>
      <c r="AE64" s="9">
        <v>40</v>
      </c>
      <c r="AF64" s="489">
        <v>41</v>
      </c>
      <c r="AG64" s="69">
        <v>36</v>
      </c>
      <c r="AH64" s="9">
        <v>36</v>
      </c>
      <c r="AI64" s="489">
        <v>0</v>
      </c>
      <c r="AJ64" s="69">
        <v>27</v>
      </c>
      <c r="AK64" s="9">
        <v>27</v>
      </c>
      <c r="AL64" s="489">
        <v>0</v>
      </c>
      <c r="AM64" s="69">
        <v>36</v>
      </c>
      <c r="AN64" s="9">
        <v>36</v>
      </c>
      <c r="AO64" s="489">
        <v>0</v>
      </c>
      <c r="AP64" s="69">
        <v>79</v>
      </c>
      <c r="AQ64" s="9">
        <v>25</v>
      </c>
      <c r="AR64" s="491">
        <v>54</v>
      </c>
      <c r="AS64" s="492">
        <v>52</v>
      </c>
      <c r="AT64" s="140">
        <v>52</v>
      </c>
      <c r="AU64" s="493">
        <v>0</v>
      </c>
      <c r="AV64" s="494">
        <v>156</v>
      </c>
      <c r="AW64" s="140">
        <v>60</v>
      </c>
      <c r="AX64" s="495">
        <v>96</v>
      </c>
      <c r="AY64" s="492">
        <v>93</v>
      </c>
      <c r="AZ64" s="140">
        <v>52</v>
      </c>
      <c r="BA64" s="493">
        <v>41</v>
      </c>
      <c r="BB64" s="492">
        <v>249</v>
      </c>
      <c r="BC64" s="140">
        <v>153</v>
      </c>
      <c r="BD64" s="493">
        <v>96</v>
      </c>
      <c r="BE64" s="492">
        <v>125</v>
      </c>
      <c r="BF64" s="140">
        <v>95</v>
      </c>
      <c r="BG64" s="493">
        <v>30</v>
      </c>
      <c r="BH64" s="492">
        <v>400</v>
      </c>
      <c r="BI64" s="140">
        <v>274</v>
      </c>
      <c r="BJ64" s="493">
        <v>126</v>
      </c>
      <c r="BK64" s="492">
        <v>490</v>
      </c>
      <c r="BL64" s="140">
        <v>338</v>
      </c>
      <c r="BM64" s="493">
        <v>152</v>
      </c>
      <c r="BN64" s="492">
        <v>423</v>
      </c>
      <c r="BO64" s="140">
        <v>363</v>
      </c>
      <c r="BP64" s="493">
        <v>60</v>
      </c>
      <c r="BQ64" s="492">
        <v>287</v>
      </c>
      <c r="BR64" s="140">
        <v>285</v>
      </c>
      <c r="BS64" s="493">
        <v>2</v>
      </c>
      <c r="BT64" s="492">
        <v>179</v>
      </c>
      <c r="BU64" s="140">
        <v>179</v>
      </c>
      <c r="BV64" s="493">
        <v>0</v>
      </c>
      <c r="BW64" s="492">
        <v>117</v>
      </c>
      <c r="BX64" s="140">
        <v>117</v>
      </c>
      <c r="BY64" s="493">
        <v>0</v>
      </c>
      <c r="BZ64" s="492">
        <v>109</v>
      </c>
      <c r="CA64" s="140">
        <v>109</v>
      </c>
      <c r="CB64" s="495">
        <v>0</v>
      </c>
      <c r="CC64" s="496"/>
    </row>
    <row r="65" spans="2:81" ht="15.75" x14ac:dyDescent="0.25">
      <c r="B65" s="497" t="s">
        <v>66</v>
      </c>
      <c r="C65" s="69">
        <f t="shared" si="1"/>
        <v>36</v>
      </c>
      <c r="D65" s="69">
        <f t="shared" si="2"/>
        <v>36</v>
      </c>
      <c r="E65" s="69">
        <f t="shared" si="3"/>
        <v>0</v>
      </c>
      <c r="F65" s="480">
        <v>313</v>
      </c>
      <c r="G65" s="481">
        <v>118</v>
      </c>
      <c r="H65" s="482">
        <v>195</v>
      </c>
      <c r="I65" s="480">
        <v>88</v>
      </c>
      <c r="J65" s="481">
        <v>43</v>
      </c>
      <c r="K65" s="500">
        <v>45</v>
      </c>
      <c r="L65" s="480">
        <v>225</v>
      </c>
      <c r="M65" s="482">
        <v>75</v>
      </c>
      <c r="N65" s="482">
        <v>150</v>
      </c>
      <c r="O65" s="498">
        <v>20</v>
      </c>
      <c r="P65" s="94">
        <v>20</v>
      </c>
      <c r="Q65" s="478">
        <f t="shared" si="12"/>
        <v>0</v>
      </c>
      <c r="R65" s="68">
        <v>16</v>
      </c>
      <c r="S65" s="22">
        <v>16</v>
      </c>
      <c r="T65" s="479">
        <v>0</v>
      </c>
      <c r="U65" s="516">
        <v>15</v>
      </c>
      <c r="V65" s="12">
        <v>15</v>
      </c>
      <c r="W65" s="500">
        <v>0</v>
      </c>
      <c r="X65" s="502">
        <v>16</v>
      </c>
      <c r="Y65" s="501">
        <v>14</v>
      </c>
      <c r="Z65" s="500">
        <v>2</v>
      </c>
      <c r="AA65" s="502">
        <v>11</v>
      </c>
      <c r="AB65" s="501">
        <v>9</v>
      </c>
      <c r="AC65" s="169">
        <v>2</v>
      </c>
      <c r="AD65" s="68">
        <v>44</v>
      </c>
      <c r="AE65" s="12">
        <v>3</v>
      </c>
      <c r="AF65" s="169">
        <v>41</v>
      </c>
      <c r="AG65" s="68">
        <v>2</v>
      </c>
      <c r="AH65" s="12">
        <v>2</v>
      </c>
      <c r="AI65" s="169">
        <v>0</v>
      </c>
      <c r="AJ65" s="68">
        <v>11</v>
      </c>
      <c r="AK65" s="12">
        <v>11</v>
      </c>
      <c r="AL65" s="169">
        <v>0</v>
      </c>
      <c r="AM65" s="68">
        <v>14</v>
      </c>
      <c r="AN65" s="12">
        <v>14</v>
      </c>
      <c r="AO65" s="169">
        <v>0</v>
      </c>
      <c r="AP65" s="68">
        <v>60</v>
      </c>
      <c r="AQ65" s="12">
        <v>6</v>
      </c>
      <c r="AR65" s="503">
        <v>54</v>
      </c>
      <c r="AS65" s="510">
        <v>18</v>
      </c>
      <c r="AT65" s="12">
        <v>18</v>
      </c>
      <c r="AU65" s="503">
        <v>0</v>
      </c>
      <c r="AV65" s="68">
        <v>122</v>
      </c>
      <c r="AW65" s="12">
        <v>26</v>
      </c>
      <c r="AX65" s="511">
        <v>96</v>
      </c>
      <c r="AY65" s="510">
        <v>52</v>
      </c>
      <c r="AZ65" s="12">
        <v>11</v>
      </c>
      <c r="BA65" s="503">
        <v>41</v>
      </c>
      <c r="BB65" s="510">
        <v>184</v>
      </c>
      <c r="BC65" s="12">
        <v>88</v>
      </c>
      <c r="BD65" s="503">
        <v>96</v>
      </c>
      <c r="BE65" s="510">
        <v>3</v>
      </c>
      <c r="BF65" s="12">
        <v>3</v>
      </c>
      <c r="BG65" s="503">
        <v>0</v>
      </c>
      <c r="BH65" s="510">
        <v>289</v>
      </c>
      <c r="BI65" s="12">
        <v>163</v>
      </c>
      <c r="BJ65" s="503">
        <v>126</v>
      </c>
      <c r="BK65" s="510">
        <v>340</v>
      </c>
      <c r="BL65" s="12">
        <v>188</v>
      </c>
      <c r="BM65" s="503">
        <v>152</v>
      </c>
      <c r="BN65" s="510">
        <v>158</v>
      </c>
      <c r="BO65" s="12">
        <v>98</v>
      </c>
      <c r="BP65" s="503">
        <v>60</v>
      </c>
      <c r="BQ65" s="510">
        <v>90</v>
      </c>
      <c r="BR65" s="12">
        <v>88</v>
      </c>
      <c r="BS65" s="503">
        <v>2</v>
      </c>
      <c r="BT65" s="510">
        <v>2</v>
      </c>
      <c r="BU65" s="12">
        <v>2</v>
      </c>
      <c r="BV65" s="503">
        <v>0</v>
      </c>
      <c r="BW65" s="510">
        <v>14</v>
      </c>
      <c r="BX65" s="12">
        <v>14</v>
      </c>
      <c r="BY65" s="503">
        <v>0</v>
      </c>
      <c r="BZ65" s="510">
        <v>16</v>
      </c>
      <c r="CA65" s="12">
        <v>16</v>
      </c>
      <c r="CB65" s="511">
        <v>0</v>
      </c>
      <c r="CC65" s="5"/>
    </row>
    <row r="66" spans="2:81" ht="15.75" x14ac:dyDescent="0.25">
      <c r="B66" s="497" t="s">
        <v>67</v>
      </c>
      <c r="C66" s="69">
        <f t="shared" si="1"/>
        <v>87</v>
      </c>
      <c r="D66" s="69">
        <f t="shared" si="2"/>
        <v>87</v>
      </c>
      <c r="E66" s="69">
        <f t="shared" si="3"/>
        <v>0</v>
      </c>
      <c r="F66" s="480">
        <v>283</v>
      </c>
      <c r="G66" s="481">
        <v>283</v>
      </c>
      <c r="H66" s="482">
        <v>0</v>
      </c>
      <c r="I66" s="480">
        <v>165</v>
      </c>
      <c r="J66" s="481">
        <v>165</v>
      </c>
      <c r="K66" s="500">
        <v>0</v>
      </c>
      <c r="L66" s="480">
        <v>118</v>
      </c>
      <c r="M66" s="482">
        <v>118</v>
      </c>
      <c r="N66" s="482">
        <v>0</v>
      </c>
      <c r="O66" s="498">
        <v>48</v>
      </c>
      <c r="P66" s="94">
        <v>48</v>
      </c>
      <c r="Q66" s="478">
        <f t="shared" si="12"/>
        <v>0</v>
      </c>
      <c r="R66" s="68">
        <v>39</v>
      </c>
      <c r="S66" s="22">
        <v>39</v>
      </c>
      <c r="T66" s="479">
        <v>0</v>
      </c>
      <c r="U66" s="516">
        <v>36</v>
      </c>
      <c r="V66" s="12">
        <v>36</v>
      </c>
      <c r="W66" s="500">
        <v>0</v>
      </c>
      <c r="X66" s="502">
        <v>33</v>
      </c>
      <c r="Y66" s="501">
        <v>33</v>
      </c>
      <c r="Z66" s="500">
        <v>0</v>
      </c>
      <c r="AA66" s="502">
        <v>30</v>
      </c>
      <c r="AB66" s="501">
        <v>30</v>
      </c>
      <c r="AC66" s="169">
        <v>0</v>
      </c>
      <c r="AD66" s="68">
        <v>36</v>
      </c>
      <c r="AE66" s="12">
        <v>36</v>
      </c>
      <c r="AF66" s="169">
        <v>0</v>
      </c>
      <c r="AG66" s="68">
        <v>30</v>
      </c>
      <c r="AH66" s="12">
        <v>30</v>
      </c>
      <c r="AI66" s="169">
        <v>0</v>
      </c>
      <c r="AJ66" s="68">
        <v>15</v>
      </c>
      <c r="AK66" s="12">
        <v>15</v>
      </c>
      <c r="AL66" s="169">
        <v>0</v>
      </c>
      <c r="AM66" s="68">
        <v>21</v>
      </c>
      <c r="AN66" s="12">
        <v>21</v>
      </c>
      <c r="AO66" s="169">
        <v>0</v>
      </c>
      <c r="AP66" s="68">
        <v>18</v>
      </c>
      <c r="AQ66" s="12">
        <v>18</v>
      </c>
      <c r="AR66" s="503">
        <v>0</v>
      </c>
      <c r="AS66" s="510">
        <v>32</v>
      </c>
      <c r="AT66" s="12">
        <v>32</v>
      </c>
      <c r="AU66" s="503">
        <v>0</v>
      </c>
      <c r="AV66" s="68">
        <v>32</v>
      </c>
      <c r="AW66" s="12">
        <v>32</v>
      </c>
      <c r="AX66" s="511">
        <v>0</v>
      </c>
      <c r="AY66" s="510">
        <v>40</v>
      </c>
      <c r="AZ66" s="12">
        <v>40</v>
      </c>
      <c r="BA66" s="503">
        <v>0</v>
      </c>
      <c r="BB66" s="510">
        <v>53</v>
      </c>
      <c r="BC66" s="12">
        <v>53</v>
      </c>
      <c r="BD66" s="503">
        <v>0</v>
      </c>
      <c r="BE66" s="510">
        <v>76</v>
      </c>
      <c r="BF66" s="12">
        <v>76</v>
      </c>
      <c r="BG66" s="503">
        <v>0</v>
      </c>
      <c r="BH66" s="510">
        <v>87</v>
      </c>
      <c r="BI66" s="12">
        <v>87</v>
      </c>
      <c r="BJ66" s="503">
        <v>0</v>
      </c>
      <c r="BK66" s="510">
        <v>122</v>
      </c>
      <c r="BL66" s="12">
        <v>122</v>
      </c>
      <c r="BM66" s="503">
        <v>0</v>
      </c>
      <c r="BN66" s="510">
        <v>204</v>
      </c>
      <c r="BO66" s="12">
        <v>204</v>
      </c>
      <c r="BP66" s="503">
        <v>0</v>
      </c>
      <c r="BQ66" s="510">
        <v>161</v>
      </c>
      <c r="BR66" s="12">
        <v>161</v>
      </c>
      <c r="BS66" s="503">
        <v>0</v>
      </c>
      <c r="BT66" s="510">
        <v>3</v>
      </c>
      <c r="BU66" s="12">
        <v>3</v>
      </c>
      <c r="BV66" s="503">
        <v>0</v>
      </c>
      <c r="BW66" s="510">
        <v>94</v>
      </c>
      <c r="BX66" s="12">
        <v>94</v>
      </c>
      <c r="BY66" s="503">
        <v>0</v>
      </c>
      <c r="BZ66" s="510">
        <v>80</v>
      </c>
      <c r="CA66" s="12">
        <v>80</v>
      </c>
      <c r="CB66" s="511">
        <v>0</v>
      </c>
      <c r="CC66" s="5"/>
    </row>
    <row r="67" spans="2:81" x14ac:dyDescent="0.25">
      <c r="B67" s="497" t="s">
        <v>329</v>
      </c>
      <c r="C67" s="69">
        <f t="shared" si="1"/>
        <v>0</v>
      </c>
      <c r="D67" s="69">
        <f t="shared" si="2"/>
        <v>0</v>
      </c>
      <c r="E67" s="69">
        <f t="shared" si="3"/>
        <v>0</v>
      </c>
      <c r="F67" s="480">
        <v>2</v>
      </c>
      <c r="G67" s="481">
        <v>2</v>
      </c>
      <c r="H67" s="482">
        <v>0</v>
      </c>
      <c r="I67" s="480">
        <v>0</v>
      </c>
      <c r="J67" s="481">
        <v>0</v>
      </c>
      <c r="K67" s="500">
        <v>0</v>
      </c>
      <c r="L67" s="480">
        <v>2</v>
      </c>
      <c r="M67" s="482">
        <v>2</v>
      </c>
      <c r="N67" s="482">
        <v>0</v>
      </c>
      <c r="O67" s="70"/>
      <c r="P67" s="10"/>
      <c r="Q67" s="482"/>
      <c r="R67" s="466"/>
      <c r="S67" s="5"/>
      <c r="T67" s="499"/>
      <c r="U67" s="480"/>
      <c r="V67" s="481"/>
      <c r="W67" s="500"/>
      <c r="X67" s="70"/>
      <c r="Y67" s="10"/>
      <c r="Z67" s="500"/>
      <c r="AA67" s="70"/>
      <c r="AB67" s="10"/>
      <c r="AC67" s="169"/>
      <c r="AD67" s="507"/>
      <c r="AE67" s="12"/>
      <c r="AF67" s="169"/>
      <c r="AG67" s="68">
        <v>0</v>
      </c>
      <c r="AH67" s="12">
        <v>0</v>
      </c>
      <c r="AI67" s="169">
        <v>0</v>
      </c>
      <c r="AJ67" s="68">
        <v>0</v>
      </c>
      <c r="AK67" s="12">
        <v>0</v>
      </c>
      <c r="AL67" s="169">
        <v>0</v>
      </c>
      <c r="AM67" s="68">
        <v>0</v>
      </c>
      <c r="AN67" s="12">
        <v>0</v>
      </c>
      <c r="AO67" s="169">
        <v>0</v>
      </c>
      <c r="AP67" s="68">
        <v>1</v>
      </c>
      <c r="AQ67" s="12">
        <v>1</v>
      </c>
      <c r="AR67" s="503">
        <v>0</v>
      </c>
      <c r="AS67" s="510">
        <v>1</v>
      </c>
      <c r="AT67" s="12">
        <v>1</v>
      </c>
      <c r="AU67" s="503">
        <v>0</v>
      </c>
      <c r="AV67" s="68">
        <v>0</v>
      </c>
      <c r="AW67" s="12">
        <v>0</v>
      </c>
      <c r="AX67" s="511">
        <v>0</v>
      </c>
      <c r="AY67" s="510">
        <v>0</v>
      </c>
      <c r="AZ67" s="12">
        <v>0</v>
      </c>
      <c r="BA67" s="503">
        <v>0</v>
      </c>
      <c r="BB67" s="510">
        <v>9</v>
      </c>
      <c r="BC67" s="12">
        <v>9</v>
      </c>
      <c r="BD67" s="503">
        <v>0</v>
      </c>
      <c r="BE67" s="510">
        <v>7</v>
      </c>
      <c r="BF67" s="12">
        <v>7</v>
      </c>
      <c r="BG67" s="503">
        <v>0</v>
      </c>
      <c r="BH67" s="510">
        <v>9</v>
      </c>
      <c r="BI67" s="12">
        <v>9</v>
      </c>
      <c r="BJ67" s="503">
        <v>0</v>
      </c>
      <c r="BK67" s="510">
        <v>3</v>
      </c>
      <c r="BL67" s="12">
        <v>3</v>
      </c>
      <c r="BM67" s="503">
        <v>0</v>
      </c>
      <c r="BN67" s="510">
        <v>3</v>
      </c>
      <c r="BO67" s="12">
        <v>3</v>
      </c>
      <c r="BP67" s="503">
        <v>0</v>
      </c>
      <c r="BQ67" s="510">
        <v>2</v>
      </c>
      <c r="BR67" s="12">
        <v>2</v>
      </c>
      <c r="BS67" s="503">
        <v>0</v>
      </c>
      <c r="BT67" s="510">
        <v>26</v>
      </c>
      <c r="BU67" s="12">
        <v>26</v>
      </c>
      <c r="BV67" s="503">
        <v>0</v>
      </c>
      <c r="BW67" s="510">
        <v>2</v>
      </c>
      <c r="BX67" s="12">
        <v>2</v>
      </c>
      <c r="BY67" s="503">
        <v>0</v>
      </c>
      <c r="BZ67" s="510">
        <v>1</v>
      </c>
      <c r="CA67" s="12">
        <v>1</v>
      </c>
      <c r="CB67" s="511">
        <v>0</v>
      </c>
      <c r="CC67" s="5"/>
    </row>
    <row r="68" spans="2:81" ht="15.75" x14ac:dyDescent="0.25">
      <c r="B68" s="497" t="s">
        <v>68</v>
      </c>
      <c r="C68" s="69">
        <f t="shared" si="1"/>
        <v>4</v>
      </c>
      <c r="D68" s="69">
        <f t="shared" si="2"/>
        <v>4</v>
      </c>
      <c r="E68" s="69">
        <f t="shared" si="3"/>
        <v>0</v>
      </c>
      <c r="F68" s="480">
        <v>18</v>
      </c>
      <c r="G68" s="481">
        <v>18</v>
      </c>
      <c r="H68" s="482">
        <v>0</v>
      </c>
      <c r="I68" s="480">
        <v>15</v>
      </c>
      <c r="J68" s="481">
        <v>15</v>
      </c>
      <c r="K68" s="500">
        <v>0</v>
      </c>
      <c r="L68" s="480">
        <v>3</v>
      </c>
      <c r="M68" s="482">
        <v>3</v>
      </c>
      <c r="N68" s="482">
        <v>0</v>
      </c>
      <c r="O68" s="498">
        <v>1</v>
      </c>
      <c r="P68" s="94">
        <v>1</v>
      </c>
      <c r="Q68" s="478">
        <f>(O68-P68)</f>
        <v>0</v>
      </c>
      <c r="R68" s="68">
        <v>3</v>
      </c>
      <c r="S68" s="22">
        <v>3</v>
      </c>
      <c r="T68" s="479">
        <v>0</v>
      </c>
      <c r="U68" s="516">
        <v>3</v>
      </c>
      <c r="V68" s="12">
        <v>3</v>
      </c>
      <c r="W68" s="500">
        <v>0</v>
      </c>
      <c r="X68" s="502">
        <v>5</v>
      </c>
      <c r="Y68" s="501">
        <v>5</v>
      </c>
      <c r="Z68" s="500">
        <v>0</v>
      </c>
      <c r="AA68" s="502">
        <v>2</v>
      </c>
      <c r="AB68" s="501">
        <v>2</v>
      </c>
      <c r="AC68" s="169">
        <v>0</v>
      </c>
      <c r="AD68" s="68">
        <v>1</v>
      </c>
      <c r="AE68" s="12">
        <v>1</v>
      </c>
      <c r="AF68" s="169">
        <v>0</v>
      </c>
      <c r="AG68" s="68">
        <v>4</v>
      </c>
      <c r="AH68" s="12">
        <v>4</v>
      </c>
      <c r="AI68" s="169">
        <v>0</v>
      </c>
      <c r="AJ68" s="68">
        <v>1</v>
      </c>
      <c r="AK68" s="12">
        <v>1</v>
      </c>
      <c r="AL68" s="169">
        <v>0</v>
      </c>
      <c r="AM68" s="68">
        <v>0</v>
      </c>
      <c r="AN68" s="12">
        <v>0</v>
      </c>
      <c r="AO68" s="169">
        <v>0</v>
      </c>
      <c r="AP68" s="68">
        <v>0</v>
      </c>
      <c r="AQ68" s="12">
        <v>0</v>
      </c>
      <c r="AR68" s="503">
        <v>0</v>
      </c>
      <c r="AS68" s="510">
        <v>1</v>
      </c>
      <c r="AT68" s="12">
        <v>1</v>
      </c>
      <c r="AU68" s="503">
        <v>0</v>
      </c>
      <c r="AV68" s="68">
        <v>1</v>
      </c>
      <c r="AW68" s="12">
        <v>1</v>
      </c>
      <c r="AX68" s="511">
        <v>0</v>
      </c>
      <c r="AY68" s="510">
        <v>1</v>
      </c>
      <c r="AZ68" s="12">
        <v>1</v>
      </c>
      <c r="BA68" s="503">
        <v>0</v>
      </c>
      <c r="BB68" s="510">
        <v>1</v>
      </c>
      <c r="BC68" s="12">
        <v>1</v>
      </c>
      <c r="BD68" s="503">
        <v>0</v>
      </c>
      <c r="BE68" s="510">
        <v>34</v>
      </c>
      <c r="BF68" s="12">
        <v>4</v>
      </c>
      <c r="BG68" s="503">
        <v>30</v>
      </c>
      <c r="BH68" s="510">
        <v>9</v>
      </c>
      <c r="BI68" s="12">
        <v>9</v>
      </c>
      <c r="BJ68" s="503">
        <v>0</v>
      </c>
      <c r="BK68" s="510">
        <v>16</v>
      </c>
      <c r="BL68" s="12">
        <v>16</v>
      </c>
      <c r="BM68" s="503">
        <v>0</v>
      </c>
      <c r="BN68" s="510">
        <v>51</v>
      </c>
      <c r="BO68" s="12">
        <v>51</v>
      </c>
      <c r="BP68" s="503">
        <v>0</v>
      </c>
      <c r="BQ68" s="510">
        <v>29</v>
      </c>
      <c r="BR68" s="12">
        <v>29</v>
      </c>
      <c r="BS68" s="503">
        <v>0</v>
      </c>
      <c r="BT68" s="510">
        <v>137</v>
      </c>
      <c r="BU68" s="12">
        <v>137</v>
      </c>
      <c r="BV68" s="503">
        <v>0</v>
      </c>
      <c r="BW68" s="510">
        <v>4</v>
      </c>
      <c r="BX68" s="12">
        <v>4</v>
      </c>
      <c r="BY68" s="503">
        <v>0</v>
      </c>
      <c r="BZ68" s="510">
        <v>2</v>
      </c>
      <c r="CA68" s="12">
        <v>2</v>
      </c>
      <c r="CB68" s="511">
        <v>0</v>
      </c>
      <c r="CC68" s="5"/>
    </row>
    <row r="69" spans="2:81" ht="15.75" x14ac:dyDescent="0.25">
      <c r="B69" s="497" t="s">
        <v>69</v>
      </c>
      <c r="C69" s="69">
        <f t="shared" si="1"/>
        <v>0</v>
      </c>
      <c r="D69" s="69">
        <f t="shared" si="2"/>
        <v>0</v>
      </c>
      <c r="E69" s="69">
        <f t="shared" si="3"/>
        <v>0</v>
      </c>
      <c r="F69" s="480">
        <v>1</v>
      </c>
      <c r="G69" s="481">
        <v>1</v>
      </c>
      <c r="H69" s="482">
        <v>0</v>
      </c>
      <c r="I69" s="480">
        <v>0</v>
      </c>
      <c r="J69" s="481">
        <v>0</v>
      </c>
      <c r="K69" s="500">
        <v>0</v>
      </c>
      <c r="L69" s="480">
        <v>1</v>
      </c>
      <c r="M69" s="482">
        <v>1</v>
      </c>
      <c r="N69" s="482">
        <v>0</v>
      </c>
      <c r="O69" s="498">
        <v>0</v>
      </c>
      <c r="P69" s="94">
        <v>0</v>
      </c>
      <c r="Q69" s="482"/>
      <c r="R69" s="68">
        <v>0</v>
      </c>
      <c r="S69" s="5"/>
      <c r="T69" s="499"/>
      <c r="U69" s="516">
        <v>0</v>
      </c>
      <c r="V69" s="12">
        <v>0</v>
      </c>
      <c r="W69" s="500">
        <v>0</v>
      </c>
      <c r="X69" s="502">
        <v>0</v>
      </c>
      <c r="Y69" s="501">
        <v>0</v>
      </c>
      <c r="Z69" s="500">
        <v>0</v>
      </c>
      <c r="AA69" s="502">
        <v>0</v>
      </c>
      <c r="AB69" s="501">
        <v>0</v>
      </c>
      <c r="AC69" s="169">
        <v>0</v>
      </c>
      <c r="AD69" s="68">
        <v>0</v>
      </c>
      <c r="AE69" s="12">
        <v>0</v>
      </c>
      <c r="AF69" s="169">
        <v>0</v>
      </c>
      <c r="AG69" s="68">
        <v>0</v>
      </c>
      <c r="AH69" s="12">
        <v>0</v>
      </c>
      <c r="AI69" s="169">
        <v>0</v>
      </c>
      <c r="AJ69" s="68">
        <v>0</v>
      </c>
      <c r="AK69" s="12">
        <v>0</v>
      </c>
      <c r="AL69" s="169">
        <v>0</v>
      </c>
      <c r="AM69" s="68">
        <v>0</v>
      </c>
      <c r="AN69" s="12">
        <v>0</v>
      </c>
      <c r="AO69" s="169">
        <v>0</v>
      </c>
      <c r="AP69" s="68">
        <v>0</v>
      </c>
      <c r="AQ69" s="12">
        <v>0</v>
      </c>
      <c r="AR69" s="503">
        <v>0</v>
      </c>
      <c r="AS69" s="510">
        <v>0</v>
      </c>
      <c r="AT69" s="12">
        <v>0</v>
      </c>
      <c r="AU69" s="503">
        <v>0</v>
      </c>
      <c r="AV69" s="68">
        <v>1</v>
      </c>
      <c r="AW69" s="12">
        <v>1</v>
      </c>
      <c r="AX69" s="511">
        <v>0</v>
      </c>
      <c r="AY69" s="510">
        <v>0</v>
      </c>
      <c r="AZ69" s="12">
        <v>0</v>
      </c>
      <c r="BA69" s="503">
        <v>0</v>
      </c>
      <c r="BB69" s="510">
        <v>2</v>
      </c>
      <c r="BC69" s="12">
        <v>2</v>
      </c>
      <c r="BD69" s="503">
        <v>0</v>
      </c>
      <c r="BE69" s="510">
        <v>0</v>
      </c>
      <c r="BF69" s="12">
        <v>0</v>
      </c>
      <c r="BG69" s="503">
        <v>0</v>
      </c>
      <c r="BH69" s="510">
        <v>0</v>
      </c>
      <c r="BI69" s="12">
        <v>0</v>
      </c>
      <c r="BJ69" s="503">
        <v>0</v>
      </c>
      <c r="BK69" s="510">
        <v>3</v>
      </c>
      <c r="BL69" s="12">
        <v>3</v>
      </c>
      <c r="BM69" s="503">
        <v>0</v>
      </c>
      <c r="BN69" s="510">
        <v>1</v>
      </c>
      <c r="BO69" s="12">
        <v>1</v>
      </c>
      <c r="BP69" s="503">
        <v>0</v>
      </c>
      <c r="BQ69" s="510">
        <v>0</v>
      </c>
      <c r="BR69" s="12">
        <v>0</v>
      </c>
      <c r="BS69" s="503">
        <v>0</v>
      </c>
      <c r="BT69" s="510">
        <v>11</v>
      </c>
      <c r="BU69" s="12">
        <v>11</v>
      </c>
      <c r="BV69" s="503">
        <v>0</v>
      </c>
      <c r="BW69" s="510">
        <v>1</v>
      </c>
      <c r="BX69" s="12">
        <v>1</v>
      </c>
      <c r="BY69" s="503">
        <v>0</v>
      </c>
      <c r="BZ69" s="510">
        <v>7</v>
      </c>
      <c r="CA69" s="12">
        <v>7</v>
      </c>
      <c r="CB69" s="511">
        <v>0</v>
      </c>
      <c r="CC69" s="5"/>
    </row>
    <row r="70" spans="2:81" ht="15.75" x14ac:dyDescent="0.25">
      <c r="B70" s="497" t="s">
        <v>330</v>
      </c>
      <c r="C70" s="69">
        <f t="shared" si="1"/>
        <v>0</v>
      </c>
      <c r="D70" s="69">
        <f t="shared" si="2"/>
        <v>0</v>
      </c>
      <c r="E70" s="69">
        <f t="shared" si="3"/>
        <v>0</v>
      </c>
      <c r="F70" s="480">
        <v>1</v>
      </c>
      <c r="G70" s="481">
        <v>1</v>
      </c>
      <c r="H70" s="482">
        <v>0</v>
      </c>
      <c r="I70" s="480">
        <v>0</v>
      </c>
      <c r="J70" s="481">
        <v>0</v>
      </c>
      <c r="K70" s="500">
        <v>0</v>
      </c>
      <c r="L70" s="480">
        <v>1</v>
      </c>
      <c r="M70" s="482">
        <v>1</v>
      </c>
      <c r="N70" s="482">
        <v>0</v>
      </c>
      <c r="O70" s="477"/>
      <c r="P70" s="10"/>
      <c r="Q70" s="482"/>
      <c r="R70" s="466"/>
      <c r="S70" s="22"/>
      <c r="T70" s="499"/>
      <c r="U70" s="480"/>
      <c r="V70" s="481"/>
      <c r="W70" s="500"/>
      <c r="X70" s="514"/>
      <c r="Y70" s="501"/>
      <c r="Z70" s="500"/>
      <c r="AA70" s="70"/>
      <c r="AB70" s="10"/>
      <c r="AC70" s="169"/>
      <c r="AD70" s="68"/>
      <c r="AE70" s="12"/>
      <c r="AF70" s="169"/>
      <c r="AG70" s="68">
        <v>0</v>
      </c>
      <c r="AH70" s="12">
        <v>0</v>
      </c>
      <c r="AI70" s="169">
        <v>0</v>
      </c>
      <c r="AJ70" s="68">
        <v>0</v>
      </c>
      <c r="AK70" s="12">
        <v>0</v>
      </c>
      <c r="AL70" s="169">
        <v>0</v>
      </c>
      <c r="AM70" s="68">
        <v>1</v>
      </c>
      <c r="AN70" s="12">
        <v>1</v>
      </c>
      <c r="AO70" s="169">
        <v>0</v>
      </c>
      <c r="AP70" s="68">
        <v>0</v>
      </c>
      <c r="AQ70" s="12">
        <v>0</v>
      </c>
      <c r="AR70" s="503">
        <v>0</v>
      </c>
      <c r="AS70" s="510">
        <v>0</v>
      </c>
      <c r="AT70" s="12">
        <v>0</v>
      </c>
      <c r="AU70" s="503">
        <v>0</v>
      </c>
      <c r="AV70" s="68">
        <v>0</v>
      </c>
      <c r="AW70" s="12">
        <v>0</v>
      </c>
      <c r="AX70" s="511">
        <v>0</v>
      </c>
      <c r="AY70" s="510">
        <v>0</v>
      </c>
      <c r="AZ70" s="12">
        <v>0</v>
      </c>
      <c r="BA70" s="503">
        <v>0</v>
      </c>
      <c r="BB70" s="510">
        <v>0</v>
      </c>
      <c r="BC70" s="12">
        <v>0</v>
      </c>
      <c r="BD70" s="503">
        <v>0</v>
      </c>
      <c r="BE70" s="510">
        <v>5</v>
      </c>
      <c r="BF70" s="12">
        <v>5</v>
      </c>
      <c r="BG70" s="503">
        <v>0</v>
      </c>
      <c r="BH70" s="510">
        <v>6</v>
      </c>
      <c r="BI70" s="12">
        <v>6</v>
      </c>
      <c r="BJ70" s="503">
        <v>0</v>
      </c>
      <c r="BK70" s="510">
        <v>6</v>
      </c>
      <c r="BL70" s="12">
        <v>6</v>
      </c>
      <c r="BM70" s="503">
        <v>0</v>
      </c>
      <c r="BN70" s="510">
        <v>6</v>
      </c>
      <c r="BO70" s="12">
        <v>6</v>
      </c>
      <c r="BP70" s="503">
        <v>0</v>
      </c>
      <c r="BQ70" s="510">
        <v>5</v>
      </c>
      <c r="BR70" s="12">
        <v>5</v>
      </c>
      <c r="BS70" s="503">
        <v>0</v>
      </c>
      <c r="BT70" s="510">
        <v>0</v>
      </c>
      <c r="BU70" s="12"/>
      <c r="BV70" s="503">
        <v>0</v>
      </c>
      <c r="BW70" s="510">
        <v>2</v>
      </c>
      <c r="BX70" s="12">
        <v>2</v>
      </c>
      <c r="BY70" s="503">
        <v>0</v>
      </c>
      <c r="BZ70" s="510">
        <v>3</v>
      </c>
      <c r="CA70" s="12">
        <v>3</v>
      </c>
      <c r="CB70" s="511">
        <v>0</v>
      </c>
      <c r="CC70" s="5"/>
    </row>
    <row r="71" spans="2:81" x14ac:dyDescent="0.25">
      <c r="B71" s="497"/>
      <c r="C71" s="69"/>
      <c r="D71" s="69"/>
      <c r="E71" s="69"/>
      <c r="F71" s="480"/>
      <c r="G71" s="481"/>
      <c r="H71" s="482"/>
      <c r="I71" s="480"/>
      <c r="J71" s="481"/>
      <c r="K71" s="500"/>
      <c r="L71" s="480"/>
      <c r="M71" s="482"/>
      <c r="N71" s="482"/>
      <c r="O71" s="70"/>
      <c r="P71" s="10"/>
      <c r="Q71" s="482"/>
      <c r="R71" s="466"/>
      <c r="S71" s="5"/>
      <c r="T71" s="499"/>
      <c r="U71" s="480"/>
      <c r="V71" s="481"/>
      <c r="W71" s="500"/>
      <c r="X71" s="70"/>
      <c r="Y71" s="10"/>
      <c r="Z71" s="500"/>
      <c r="AA71" s="70"/>
      <c r="AB71" s="10"/>
      <c r="AC71" s="170"/>
      <c r="AD71" s="68"/>
      <c r="AE71" s="12"/>
      <c r="AF71" s="170"/>
      <c r="AG71" s="70"/>
      <c r="AH71" s="10"/>
      <c r="AI71" s="170"/>
      <c r="AJ71" s="68"/>
      <c r="AK71" s="12"/>
      <c r="AL71" s="169"/>
      <c r="AM71" s="68"/>
      <c r="AN71" s="10"/>
      <c r="AO71" s="169"/>
      <c r="AP71" s="507"/>
      <c r="AQ71" s="505"/>
      <c r="AR71" s="503"/>
      <c r="AS71" s="512"/>
      <c r="AT71" s="10"/>
      <c r="AU71" s="473"/>
      <c r="AV71" s="68"/>
      <c r="AW71" s="12"/>
      <c r="AX71" s="511"/>
      <c r="AY71" s="510"/>
      <c r="AZ71" s="12"/>
      <c r="BA71" s="503"/>
      <c r="BB71" s="510"/>
      <c r="BC71" s="12"/>
      <c r="BD71" s="503"/>
      <c r="BE71" s="510"/>
      <c r="BF71" s="12"/>
      <c r="BG71" s="503"/>
      <c r="BH71" s="510"/>
      <c r="BI71" s="12"/>
      <c r="BJ71" s="503"/>
      <c r="BK71" s="510"/>
      <c r="BL71" s="12"/>
      <c r="BM71" s="503"/>
      <c r="BN71" s="510"/>
      <c r="BO71" s="12"/>
      <c r="BP71" s="503"/>
      <c r="BQ71" s="510"/>
      <c r="BR71" s="12"/>
      <c r="BS71" s="503"/>
      <c r="BT71" s="510"/>
      <c r="BU71" s="12"/>
      <c r="BV71" s="503"/>
      <c r="BW71" s="510"/>
      <c r="BX71" s="12"/>
      <c r="BY71" s="503"/>
      <c r="BZ71" s="510"/>
      <c r="CA71" s="12"/>
      <c r="CB71" s="511"/>
      <c r="CC71" s="5"/>
    </row>
    <row r="72" spans="2:81" ht="15.75" x14ac:dyDescent="0.25">
      <c r="B72" s="174" t="s">
        <v>70</v>
      </c>
      <c r="C72" s="69">
        <f t="shared" si="1"/>
        <v>5380</v>
      </c>
      <c r="D72" s="69">
        <f t="shared" si="2"/>
        <v>4361</v>
      </c>
      <c r="E72" s="69">
        <f t="shared" si="3"/>
        <v>1019</v>
      </c>
      <c r="F72" s="483">
        <v>14627</v>
      </c>
      <c r="G72" s="484">
        <v>10131</v>
      </c>
      <c r="H72" s="478">
        <v>4496</v>
      </c>
      <c r="I72" s="483">
        <v>9509</v>
      </c>
      <c r="J72" s="484">
        <v>6434</v>
      </c>
      <c r="K72" s="485">
        <v>3075</v>
      </c>
      <c r="L72" s="483">
        <v>5118</v>
      </c>
      <c r="M72" s="478">
        <v>3697</v>
      </c>
      <c r="N72" s="478">
        <v>1421</v>
      </c>
      <c r="O72" s="498">
        <v>2803</v>
      </c>
      <c r="P72" s="60">
        <v>2144</v>
      </c>
      <c r="Q72" s="478">
        <f>(O72-P72)</f>
        <v>659</v>
      </c>
      <c r="R72" s="69">
        <v>2577</v>
      </c>
      <c r="S72" s="34">
        <v>2217</v>
      </c>
      <c r="T72" s="479">
        <v>360</v>
      </c>
      <c r="U72" s="515">
        <v>2407</v>
      </c>
      <c r="V72" s="9">
        <v>1688</v>
      </c>
      <c r="W72" s="485">
        <v>719</v>
      </c>
      <c r="X72" s="488">
        <v>2000</v>
      </c>
      <c r="Y72" s="486">
        <v>1584</v>
      </c>
      <c r="Z72" s="485">
        <v>416</v>
      </c>
      <c r="AA72" s="488">
        <v>1893</v>
      </c>
      <c r="AB72" s="486">
        <v>1566</v>
      </c>
      <c r="AC72" s="489">
        <v>327</v>
      </c>
      <c r="AD72" s="69">
        <v>1906</v>
      </c>
      <c r="AE72" s="9">
        <v>856</v>
      </c>
      <c r="AF72" s="489">
        <v>1050</v>
      </c>
      <c r="AG72" s="69">
        <v>1303</v>
      </c>
      <c r="AH72" s="9">
        <v>740</v>
      </c>
      <c r="AI72" s="489">
        <v>563</v>
      </c>
      <c r="AJ72" s="69">
        <v>1311</v>
      </c>
      <c r="AK72" s="9">
        <v>807</v>
      </c>
      <c r="AL72" s="489">
        <v>504</v>
      </c>
      <c r="AM72" s="69">
        <v>1220</v>
      </c>
      <c r="AN72" s="9">
        <v>722</v>
      </c>
      <c r="AO72" s="489">
        <v>498</v>
      </c>
      <c r="AP72" s="69">
        <v>1004</v>
      </c>
      <c r="AQ72" s="9">
        <v>730</v>
      </c>
      <c r="AR72" s="491">
        <v>274</v>
      </c>
      <c r="AS72" s="492">
        <v>644</v>
      </c>
      <c r="AT72" s="140">
        <v>594</v>
      </c>
      <c r="AU72" s="493">
        <v>50</v>
      </c>
      <c r="AV72" s="494">
        <v>939</v>
      </c>
      <c r="AW72" s="140">
        <v>844</v>
      </c>
      <c r="AX72" s="495">
        <v>95</v>
      </c>
      <c r="AY72" s="492">
        <v>839</v>
      </c>
      <c r="AZ72" s="140">
        <v>749</v>
      </c>
      <c r="BA72" s="493">
        <v>90</v>
      </c>
      <c r="BB72" s="492">
        <v>619</v>
      </c>
      <c r="BC72" s="140">
        <v>535</v>
      </c>
      <c r="BD72" s="493">
        <v>84</v>
      </c>
      <c r="BE72" s="492">
        <v>1288</v>
      </c>
      <c r="BF72" s="140">
        <v>1003</v>
      </c>
      <c r="BG72" s="493">
        <v>285</v>
      </c>
      <c r="BH72" s="492">
        <v>1300</v>
      </c>
      <c r="BI72" s="140">
        <v>1098</v>
      </c>
      <c r="BJ72" s="493">
        <v>202</v>
      </c>
      <c r="BK72" s="492">
        <v>1872</v>
      </c>
      <c r="BL72" s="140">
        <v>1414</v>
      </c>
      <c r="BM72" s="493">
        <v>458</v>
      </c>
      <c r="BN72" s="492">
        <v>1773</v>
      </c>
      <c r="BO72" s="140">
        <v>1718</v>
      </c>
      <c r="BP72" s="493">
        <v>55</v>
      </c>
      <c r="BQ72" s="492">
        <v>1837</v>
      </c>
      <c r="BR72" s="140">
        <v>1605</v>
      </c>
      <c r="BS72" s="493">
        <v>232</v>
      </c>
      <c r="BT72" s="492">
        <v>1578</v>
      </c>
      <c r="BU72" s="140">
        <v>1352</v>
      </c>
      <c r="BV72" s="493">
        <v>226</v>
      </c>
      <c r="BW72" s="492">
        <v>1983</v>
      </c>
      <c r="BX72" s="140">
        <v>1721</v>
      </c>
      <c r="BY72" s="493">
        <v>262</v>
      </c>
      <c r="BZ72" s="492">
        <v>2747</v>
      </c>
      <c r="CA72" s="140">
        <v>2695</v>
      </c>
      <c r="CB72" s="495">
        <v>52</v>
      </c>
      <c r="CC72" s="496"/>
    </row>
    <row r="73" spans="2:81" x14ac:dyDescent="0.25">
      <c r="B73" s="497" t="s">
        <v>331</v>
      </c>
      <c r="C73" s="68">
        <f t="shared" si="1"/>
        <v>0</v>
      </c>
      <c r="D73" s="68">
        <f t="shared" si="2"/>
        <v>0</v>
      </c>
      <c r="E73" s="68">
        <f t="shared" si="3"/>
        <v>0</v>
      </c>
      <c r="F73" s="480">
        <v>0</v>
      </c>
      <c r="G73" s="481">
        <v>0</v>
      </c>
      <c r="H73" s="482">
        <v>0</v>
      </c>
      <c r="I73" s="480">
        <v>0</v>
      </c>
      <c r="J73" s="481">
        <v>0</v>
      </c>
      <c r="K73" s="500">
        <v>0</v>
      </c>
      <c r="L73" s="480">
        <v>0</v>
      </c>
      <c r="M73" s="482">
        <v>0</v>
      </c>
      <c r="N73" s="482">
        <v>0</v>
      </c>
      <c r="O73" s="70"/>
      <c r="P73" s="10"/>
      <c r="Q73" s="482"/>
      <c r="R73" s="466"/>
      <c r="S73" s="5"/>
      <c r="T73" s="499"/>
      <c r="U73" s="480"/>
      <c r="V73" s="481"/>
      <c r="W73" s="500"/>
      <c r="X73" s="70"/>
      <c r="Y73" s="10"/>
      <c r="Z73" s="500"/>
      <c r="AA73" s="70"/>
      <c r="AB73" s="10"/>
      <c r="AC73" s="170"/>
      <c r="AD73" s="70"/>
      <c r="AE73" s="10"/>
      <c r="AF73" s="170"/>
      <c r="AG73" s="70"/>
      <c r="AH73" s="10"/>
      <c r="AI73" s="170"/>
      <c r="AJ73" s="68"/>
      <c r="AK73" s="12"/>
      <c r="AL73" s="169"/>
      <c r="AM73" s="70"/>
      <c r="AN73" s="10"/>
      <c r="AO73" s="169"/>
      <c r="AP73" s="70"/>
      <c r="AQ73" s="10"/>
      <c r="AR73" s="473"/>
      <c r="AS73" s="512"/>
      <c r="AT73" s="10"/>
      <c r="AU73" s="473"/>
      <c r="AV73" s="70"/>
      <c r="AW73" s="10"/>
      <c r="AX73" s="511"/>
      <c r="AY73" s="510"/>
      <c r="AZ73" s="12"/>
      <c r="BA73" s="503">
        <v>0</v>
      </c>
      <c r="BB73" s="510"/>
      <c r="BC73" s="12"/>
      <c r="BD73" s="503">
        <v>0</v>
      </c>
      <c r="BE73" s="512"/>
      <c r="BF73" s="10"/>
      <c r="BG73" s="503">
        <v>0</v>
      </c>
      <c r="BH73" s="510">
        <v>357</v>
      </c>
      <c r="BI73" s="12">
        <v>231</v>
      </c>
      <c r="BJ73" s="503">
        <v>126</v>
      </c>
      <c r="BK73" s="512"/>
      <c r="BL73" s="10"/>
      <c r="BM73" s="503">
        <v>0</v>
      </c>
      <c r="BN73" s="510">
        <v>0</v>
      </c>
      <c r="BO73" s="12">
        <v>0</v>
      </c>
      <c r="BP73" s="503">
        <v>0</v>
      </c>
      <c r="BQ73" s="510">
        <v>2</v>
      </c>
      <c r="BR73" s="12">
        <v>2</v>
      </c>
      <c r="BS73" s="503">
        <v>0</v>
      </c>
      <c r="BT73" s="510">
        <v>33</v>
      </c>
      <c r="BU73" s="12">
        <v>33</v>
      </c>
      <c r="BV73" s="503">
        <v>0</v>
      </c>
      <c r="BW73" s="510">
        <v>22</v>
      </c>
      <c r="BX73" s="12">
        <v>22</v>
      </c>
      <c r="BY73" s="503">
        <v>0</v>
      </c>
      <c r="BZ73" s="510">
        <v>8</v>
      </c>
      <c r="CA73" s="12">
        <v>8</v>
      </c>
      <c r="CB73" s="511">
        <v>0</v>
      </c>
      <c r="CC73" s="5"/>
    </row>
    <row r="74" spans="2:81" ht="15.75" x14ac:dyDescent="0.25">
      <c r="B74" s="497" t="s">
        <v>71</v>
      </c>
      <c r="C74" s="68">
        <f t="shared" si="1"/>
        <v>1553</v>
      </c>
      <c r="D74" s="68">
        <f t="shared" si="2"/>
        <v>856</v>
      </c>
      <c r="E74" s="68">
        <f t="shared" si="3"/>
        <v>697</v>
      </c>
      <c r="F74" s="480">
        <v>4208</v>
      </c>
      <c r="G74" s="481">
        <v>1920</v>
      </c>
      <c r="H74" s="482">
        <v>2288</v>
      </c>
      <c r="I74" s="480">
        <v>2216</v>
      </c>
      <c r="J74" s="481">
        <v>1026</v>
      </c>
      <c r="K74" s="500">
        <v>1190</v>
      </c>
      <c r="L74" s="480">
        <v>1992</v>
      </c>
      <c r="M74" s="482">
        <v>894</v>
      </c>
      <c r="N74" s="482">
        <v>1098</v>
      </c>
      <c r="O74" s="498">
        <v>1023</v>
      </c>
      <c r="P74" s="94">
        <v>501</v>
      </c>
      <c r="Q74" s="478">
        <f t="shared" ref="Q74:Q75" si="13">(O74-P74)</f>
        <v>522</v>
      </c>
      <c r="R74" s="68">
        <v>530</v>
      </c>
      <c r="S74" s="22">
        <v>355</v>
      </c>
      <c r="T74" s="479">
        <v>175</v>
      </c>
      <c r="U74" s="516">
        <v>515</v>
      </c>
      <c r="V74" s="12">
        <v>281</v>
      </c>
      <c r="W74" s="500">
        <v>234</v>
      </c>
      <c r="X74" s="502">
        <v>196</v>
      </c>
      <c r="Y74" s="501">
        <v>175</v>
      </c>
      <c r="Z74" s="500">
        <v>21</v>
      </c>
      <c r="AA74" s="502">
        <v>497</v>
      </c>
      <c r="AB74" s="501">
        <v>248</v>
      </c>
      <c r="AC74" s="169">
        <v>249</v>
      </c>
      <c r="AD74" s="68">
        <v>625</v>
      </c>
      <c r="AE74" s="12">
        <v>146</v>
      </c>
      <c r="AF74" s="169">
        <v>479</v>
      </c>
      <c r="AG74" s="68">
        <v>383</v>
      </c>
      <c r="AH74" s="12">
        <v>176</v>
      </c>
      <c r="AI74" s="169">
        <v>207</v>
      </c>
      <c r="AJ74" s="68">
        <v>672</v>
      </c>
      <c r="AK74" s="12">
        <v>198</v>
      </c>
      <c r="AL74" s="169">
        <v>474</v>
      </c>
      <c r="AM74" s="68">
        <v>734</v>
      </c>
      <c r="AN74" s="12">
        <v>236</v>
      </c>
      <c r="AO74" s="169">
        <v>498</v>
      </c>
      <c r="AP74" s="68">
        <v>301</v>
      </c>
      <c r="AQ74" s="12">
        <v>207</v>
      </c>
      <c r="AR74" s="503">
        <v>94</v>
      </c>
      <c r="AS74" s="510">
        <v>121</v>
      </c>
      <c r="AT74" s="12">
        <v>121</v>
      </c>
      <c r="AU74" s="503">
        <v>0</v>
      </c>
      <c r="AV74" s="68">
        <v>164</v>
      </c>
      <c r="AW74" s="12">
        <v>132</v>
      </c>
      <c r="AX74" s="511">
        <v>32</v>
      </c>
      <c r="AY74" s="510">
        <v>156</v>
      </c>
      <c r="AZ74" s="12">
        <v>146</v>
      </c>
      <c r="BA74" s="503">
        <v>10</v>
      </c>
      <c r="BB74" s="510">
        <v>106</v>
      </c>
      <c r="BC74" s="12">
        <v>69</v>
      </c>
      <c r="BD74" s="503">
        <v>37</v>
      </c>
      <c r="BE74" s="510">
        <v>234</v>
      </c>
      <c r="BF74" s="12">
        <v>167</v>
      </c>
      <c r="BG74" s="503">
        <v>67</v>
      </c>
      <c r="BH74" s="510">
        <v>943</v>
      </c>
      <c r="BI74" s="12">
        <v>867</v>
      </c>
      <c r="BJ74" s="503">
        <v>76</v>
      </c>
      <c r="BK74" s="510">
        <v>728</v>
      </c>
      <c r="BL74" s="12">
        <v>344</v>
      </c>
      <c r="BM74" s="503">
        <v>384</v>
      </c>
      <c r="BN74" s="510">
        <v>556</v>
      </c>
      <c r="BO74" s="12">
        <v>518</v>
      </c>
      <c r="BP74" s="503">
        <v>38</v>
      </c>
      <c r="BQ74" s="510">
        <v>489</v>
      </c>
      <c r="BR74" s="12">
        <v>296</v>
      </c>
      <c r="BS74" s="503">
        <v>193</v>
      </c>
      <c r="BT74" s="510">
        <v>14</v>
      </c>
      <c r="BU74" s="12">
        <v>14</v>
      </c>
      <c r="BV74" s="503">
        <v>0</v>
      </c>
      <c r="BW74" s="510">
        <v>542</v>
      </c>
      <c r="BX74" s="12">
        <v>530</v>
      </c>
      <c r="BY74" s="503">
        <v>12</v>
      </c>
      <c r="BZ74" s="510">
        <v>802</v>
      </c>
      <c r="CA74" s="12">
        <v>786</v>
      </c>
      <c r="CB74" s="511">
        <v>16</v>
      </c>
      <c r="CC74" s="5"/>
    </row>
    <row r="75" spans="2:81" ht="15.75" x14ac:dyDescent="0.25">
      <c r="B75" s="497" t="s">
        <v>72</v>
      </c>
      <c r="C75" s="68">
        <f t="shared" si="1"/>
        <v>3827</v>
      </c>
      <c r="D75" s="68">
        <f t="shared" si="2"/>
        <v>3505</v>
      </c>
      <c r="E75" s="68">
        <f t="shared" si="3"/>
        <v>322</v>
      </c>
      <c r="F75" s="480">
        <v>10419</v>
      </c>
      <c r="G75" s="481">
        <v>8211</v>
      </c>
      <c r="H75" s="482">
        <v>2208</v>
      </c>
      <c r="I75" s="480">
        <v>7293</v>
      </c>
      <c r="J75" s="481">
        <v>5408</v>
      </c>
      <c r="K75" s="500">
        <v>1885</v>
      </c>
      <c r="L75" s="480">
        <v>3126</v>
      </c>
      <c r="M75" s="482">
        <v>2803</v>
      </c>
      <c r="N75" s="482">
        <v>323</v>
      </c>
      <c r="O75" s="498">
        <v>1780</v>
      </c>
      <c r="P75" s="94">
        <v>1643</v>
      </c>
      <c r="Q75" s="478">
        <f t="shared" si="13"/>
        <v>137</v>
      </c>
      <c r="R75" s="68">
        <v>2047</v>
      </c>
      <c r="S75" s="22">
        <v>1862</v>
      </c>
      <c r="T75" s="479">
        <v>185</v>
      </c>
      <c r="U75" s="516">
        <v>1892</v>
      </c>
      <c r="V75" s="12">
        <v>1407</v>
      </c>
      <c r="W75" s="500">
        <v>485</v>
      </c>
      <c r="X75" s="502">
        <v>1804</v>
      </c>
      <c r="Y75" s="501">
        <v>1409</v>
      </c>
      <c r="Z75" s="500">
        <v>395</v>
      </c>
      <c r="AA75" s="502">
        <v>1396</v>
      </c>
      <c r="AB75" s="501">
        <v>1318</v>
      </c>
      <c r="AC75" s="169">
        <v>78</v>
      </c>
      <c r="AD75" s="68">
        <v>1281</v>
      </c>
      <c r="AE75" s="12">
        <v>710</v>
      </c>
      <c r="AF75" s="169">
        <v>571</v>
      </c>
      <c r="AG75" s="68">
        <v>920</v>
      </c>
      <c r="AH75" s="12">
        <v>564</v>
      </c>
      <c r="AI75" s="169">
        <v>356</v>
      </c>
      <c r="AJ75" s="68">
        <v>639</v>
      </c>
      <c r="AK75" s="12">
        <v>609</v>
      </c>
      <c r="AL75" s="169">
        <v>30</v>
      </c>
      <c r="AM75" s="68">
        <v>486</v>
      </c>
      <c r="AN75" s="12">
        <v>486</v>
      </c>
      <c r="AO75" s="169">
        <v>0</v>
      </c>
      <c r="AP75" s="68">
        <v>703</v>
      </c>
      <c r="AQ75" s="12">
        <v>523</v>
      </c>
      <c r="AR75" s="503">
        <v>180</v>
      </c>
      <c r="AS75" s="510">
        <v>523</v>
      </c>
      <c r="AT75" s="12">
        <v>473</v>
      </c>
      <c r="AU75" s="503">
        <v>50</v>
      </c>
      <c r="AV75" s="68">
        <v>775</v>
      </c>
      <c r="AW75" s="12">
        <v>712</v>
      </c>
      <c r="AX75" s="511">
        <v>63</v>
      </c>
      <c r="AY75" s="510">
        <v>683</v>
      </c>
      <c r="AZ75" s="12">
        <v>603</v>
      </c>
      <c r="BA75" s="503">
        <v>80</v>
      </c>
      <c r="BB75" s="510">
        <v>513</v>
      </c>
      <c r="BC75" s="12">
        <v>466</v>
      </c>
      <c r="BD75" s="503">
        <v>47</v>
      </c>
      <c r="BE75" s="510">
        <v>1054</v>
      </c>
      <c r="BF75" s="12">
        <v>836</v>
      </c>
      <c r="BG75" s="503">
        <v>218</v>
      </c>
      <c r="BH75" s="512"/>
      <c r="BI75" s="12"/>
      <c r="BJ75" s="503">
        <v>0</v>
      </c>
      <c r="BK75" s="510">
        <v>1144</v>
      </c>
      <c r="BL75" s="12">
        <v>1070</v>
      </c>
      <c r="BM75" s="503">
        <v>74</v>
      </c>
      <c r="BN75" s="510">
        <v>1217</v>
      </c>
      <c r="BO75" s="12">
        <v>1200</v>
      </c>
      <c r="BP75" s="503">
        <v>17</v>
      </c>
      <c r="BQ75" s="510">
        <v>1346</v>
      </c>
      <c r="BR75" s="12">
        <v>1307</v>
      </c>
      <c r="BS75" s="503">
        <v>39</v>
      </c>
      <c r="BT75" s="510">
        <v>1531</v>
      </c>
      <c r="BU75" s="12">
        <v>1305</v>
      </c>
      <c r="BV75" s="503">
        <v>226</v>
      </c>
      <c r="BW75" s="510">
        <v>1419</v>
      </c>
      <c r="BX75" s="12">
        <v>1169</v>
      </c>
      <c r="BY75" s="503">
        <v>250</v>
      </c>
      <c r="BZ75" s="510">
        <v>1937</v>
      </c>
      <c r="CA75" s="12">
        <v>1901</v>
      </c>
      <c r="CB75" s="511">
        <v>36</v>
      </c>
      <c r="CC75" s="5"/>
    </row>
    <row r="76" spans="2:81" ht="15.75" x14ac:dyDescent="0.25">
      <c r="B76" s="497"/>
      <c r="C76" s="69"/>
      <c r="D76" s="69"/>
      <c r="E76" s="69"/>
      <c r="F76" s="480"/>
      <c r="G76" s="481"/>
      <c r="H76" s="482"/>
      <c r="I76" s="480"/>
      <c r="J76" s="481"/>
      <c r="K76" s="500"/>
      <c r="L76" s="480"/>
      <c r="M76" s="482"/>
      <c r="N76" s="482"/>
      <c r="O76" s="498"/>
      <c r="P76" s="94"/>
      <c r="Q76" s="482"/>
      <c r="R76" s="466"/>
      <c r="S76" s="5"/>
      <c r="T76" s="499"/>
      <c r="U76" s="480"/>
      <c r="V76" s="481"/>
      <c r="W76" s="500"/>
      <c r="X76" s="502"/>
      <c r="Y76" s="513"/>
      <c r="Z76" s="500"/>
      <c r="AA76" s="70"/>
      <c r="AB76" s="10"/>
      <c r="AC76" s="170"/>
      <c r="AD76" s="68"/>
      <c r="AE76" s="12"/>
      <c r="AF76" s="170"/>
      <c r="AG76" s="70"/>
      <c r="AH76" s="10"/>
      <c r="AI76" s="170"/>
      <c r="AJ76" s="68"/>
      <c r="AK76" s="12"/>
      <c r="AL76" s="169"/>
      <c r="AM76" s="70"/>
      <c r="AN76" s="10"/>
      <c r="AO76" s="169"/>
      <c r="AP76" s="70"/>
      <c r="AQ76" s="10"/>
      <c r="AR76" s="473"/>
      <c r="AS76" s="510"/>
      <c r="AT76" s="12"/>
      <c r="AU76" s="503"/>
      <c r="AV76" s="68"/>
      <c r="AW76" s="12"/>
      <c r="AX76" s="511"/>
      <c r="AY76" s="510"/>
      <c r="AZ76" s="12"/>
      <c r="BA76" s="503"/>
      <c r="BB76" s="510"/>
      <c r="BC76" s="12"/>
      <c r="BD76" s="503"/>
      <c r="BE76" s="510"/>
      <c r="BF76" s="12"/>
      <c r="BG76" s="503"/>
      <c r="BH76" s="512"/>
      <c r="BI76" s="12"/>
      <c r="BJ76" s="503"/>
      <c r="BK76" s="510"/>
      <c r="BL76" s="12"/>
      <c r="BM76" s="503"/>
      <c r="BN76" s="510"/>
      <c r="BO76" s="12"/>
      <c r="BP76" s="503"/>
      <c r="BQ76" s="510"/>
      <c r="BR76" s="12"/>
      <c r="BS76" s="503"/>
      <c r="BT76" s="510"/>
      <c r="BU76" s="12"/>
      <c r="BV76" s="503"/>
      <c r="BW76" s="510"/>
      <c r="BX76" s="12"/>
      <c r="BY76" s="503"/>
      <c r="BZ76" s="510"/>
      <c r="CA76" s="12"/>
      <c r="CB76" s="511"/>
      <c r="CC76" s="5"/>
    </row>
    <row r="77" spans="2:81" ht="15.75" x14ac:dyDescent="0.25">
      <c r="B77" s="174" t="s">
        <v>73</v>
      </c>
      <c r="C77" s="69">
        <f t="shared" si="1"/>
        <v>271</v>
      </c>
      <c r="D77" s="69">
        <f t="shared" si="2"/>
        <v>269</v>
      </c>
      <c r="E77" s="69">
        <f t="shared" si="3"/>
        <v>2</v>
      </c>
      <c r="F77" s="483">
        <v>988</v>
      </c>
      <c r="G77" s="484">
        <v>967</v>
      </c>
      <c r="H77" s="478">
        <v>21</v>
      </c>
      <c r="I77" s="483">
        <v>533</v>
      </c>
      <c r="J77" s="484">
        <v>512</v>
      </c>
      <c r="K77" s="485">
        <v>21</v>
      </c>
      <c r="L77" s="483">
        <v>455</v>
      </c>
      <c r="M77" s="478">
        <v>455</v>
      </c>
      <c r="N77" s="478">
        <v>0</v>
      </c>
      <c r="O77" s="498">
        <v>153</v>
      </c>
      <c r="P77" s="60">
        <v>151</v>
      </c>
      <c r="Q77" s="478">
        <f>(O77-P77)</f>
        <v>2</v>
      </c>
      <c r="R77" s="69">
        <v>118</v>
      </c>
      <c r="S77" s="34">
        <v>118</v>
      </c>
      <c r="T77" s="479">
        <v>0</v>
      </c>
      <c r="U77" s="515">
        <v>107</v>
      </c>
      <c r="V77" s="9">
        <v>86</v>
      </c>
      <c r="W77" s="485">
        <v>21</v>
      </c>
      <c r="X77" s="488">
        <v>92</v>
      </c>
      <c r="Y77" s="486">
        <v>92</v>
      </c>
      <c r="Z77" s="485">
        <v>0</v>
      </c>
      <c r="AA77" s="488">
        <v>67</v>
      </c>
      <c r="AB77" s="486">
        <v>67</v>
      </c>
      <c r="AC77" s="489">
        <v>0</v>
      </c>
      <c r="AD77" s="69">
        <v>43</v>
      </c>
      <c r="AE77" s="9">
        <v>43</v>
      </c>
      <c r="AF77" s="489">
        <v>0</v>
      </c>
      <c r="AG77" s="69">
        <v>224</v>
      </c>
      <c r="AH77" s="9">
        <v>224</v>
      </c>
      <c r="AI77" s="489">
        <v>0</v>
      </c>
      <c r="AJ77" s="69">
        <v>85</v>
      </c>
      <c r="AK77" s="9">
        <v>85</v>
      </c>
      <c r="AL77" s="489">
        <v>0</v>
      </c>
      <c r="AM77" s="69">
        <v>68</v>
      </c>
      <c r="AN77" s="9">
        <v>68</v>
      </c>
      <c r="AO77" s="489">
        <v>0</v>
      </c>
      <c r="AP77" s="69">
        <v>114</v>
      </c>
      <c r="AQ77" s="9">
        <v>114</v>
      </c>
      <c r="AR77" s="491">
        <v>0</v>
      </c>
      <c r="AS77" s="492">
        <v>93</v>
      </c>
      <c r="AT77" s="140">
        <v>93</v>
      </c>
      <c r="AU77" s="493">
        <v>0</v>
      </c>
      <c r="AV77" s="494">
        <v>95</v>
      </c>
      <c r="AW77" s="140">
        <v>95</v>
      </c>
      <c r="AX77" s="495">
        <v>0</v>
      </c>
      <c r="AY77" s="492">
        <v>159</v>
      </c>
      <c r="AZ77" s="140">
        <v>159</v>
      </c>
      <c r="BA77" s="493">
        <v>0</v>
      </c>
      <c r="BB77" s="492">
        <v>184</v>
      </c>
      <c r="BC77" s="140">
        <v>184</v>
      </c>
      <c r="BD77" s="493">
        <v>0</v>
      </c>
      <c r="BE77" s="492">
        <v>256</v>
      </c>
      <c r="BF77" s="140">
        <v>226</v>
      </c>
      <c r="BG77" s="493">
        <v>30</v>
      </c>
      <c r="BH77" s="492">
        <v>287</v>
      </c>
      <c r="BI77" s="140">
        <v>287</v>
      </c>
      <c r="BJ77" s="493">
        <v>0</v>
      </c>
      <c r="BK77" s="492">
        <v>334</v>
      </c>
      <c r="BL77" s="140">
        <v>334</v>
      </c>
      <c r="BM77" s="493">
        <v>0</v>
      </c>
      <c r="BN77" s="492">
        <v>355</v>
      </c>
      <c r="BO77" s="140">
        <v>349</v>
      </c>
      <c r="BP77" s="493">
        <v>6</v>
      </c>
      <c r="BQ77" s="492">
        <v>334</v>
      </c>
      <c r="BR77" s="140">
        <v>331</v>
      </c>
      <c r="BS77" s="493">
        <v>3</v>
      </c>
      <c r="BT77" s="492">
        <v>333</v>
      </c>
      <c r="BU77" s="140">
        <v>333</v>
      </c>
      <c r="BV77" s="493">
        <v>0</v>
      </c>
      <c r="BW77" s="492">
        <v>286</v>
      </c>
      <c r="BX77" s="140">
        <v>243</v>
      </c>
      <c r="BY77" s="493">
        <v>43</v>
      </c>
      <c r="BZ77" s="492">
        <v>253</v>
      </c>
      <c r="CA77" s="140">
        <v>253</v>
      </c>
      <c r="CB77" s="495">
        <v>0</v>
      </c>
      <c r="CC77" s="496"/>
    </row>
    <row r="78" spans="2:81" ht="15.75" x14ac:dyDescent="0.25">
      <c r="B78" s="497"/>
      <c r="C78" s="69"/>
      <c r="D78" s="69"/>
      <c r="E78" s="69"/>
      <c r="F78" s="480"/>
      <c r="G78" s="481"/>
      <c r="H78" s="482"/>
      <c r="I78" s="480"/>
      <c r="J78" s="481"/>
      <c r="K78" s="500"/>
      <c r="L78" s="480"/>
      <c r="M78" s="482"/>
      <c r="N78" s="482"/>
      <c r="O78" s="498"/>
      <c r="P78" s="481"/>
      <c r="Q78" s="482"/>
      <c r="R78" s="68"/>
      <c r="S78" s="22"/>
      <c r="T78" s="499"/>
      <c r="U78" s="516"/>
      <c r="V78" s="12"/>
      <c r="W78" s="500"/>
      <c r="X78" s="70"/>
      <c r="Y78" s="501"/>
      <c r="Z78" s="500"/>
      <c r="AA78" s="502"/>
      <c r="AB78" s="501"/>
      <c r="AC78" s="170"/>
      <c r="AD78" s="68"/>
      <c r="AE78" s="12"/>
      <c r="AF78" s="170"/>
      <c r="AG78" s="68"/>
      <c r="AH78" s="12"/>
      <c r="AI78" s="170"/>
      <c r="AJ78" s="68"/>
      <c r="AK78" s="12"/>
      <c r="AL78" s="169"/>
      <c r="AM78" s="70"/>
      <c r="AN78" s="10"/>
      <c r="AO78" s="169"/>
      <c r="AP78" s="68"/>
      <c r="AQ78" s="12"/>
      <c r="AR78" s="503"/>
      <c r="AS78" s="512"/>
      <c r="AT78" s="10"/>
      <c r="AU78" s="473"/>
      <c r="AV78" s="68"/>
      <c r="AW78" s="12"/>
      <c r="AX78" s="511"/>
      <c r="AY78" s="504"/>
      <c r="AZ78" s="12"/>
      <c r="BA78" s="503"/>
      <c r="BB78" s="510"/>
      <c r="BC78" s="12"/>
      <c r="BD78" s="503"/>
      <c r="BE78" s="510"/>
      <c r="BF78" s="12"/>
      <c r="BG78" s="503"/>
      <c r="BH78" s="510"/>
      <c r="BI78" s="12"/>
      <c r="BJ78" s="503"/>
      <c r="BK78" s="510"/>
      <c r="BL78" s="12"/>
      <c r="BM78" s="503"/>
      <c r="BN78" s="510"/>
      <c r="BO78" s="12"/>
      <c r="BP78" s="503"/>
      <c r="BQ78" s="510"/>
      <c r="BR78" s="12"/>
      <c r="BS78" s="503"/>
      <c r="BT78" s="510"/>
      <c r="BU78" s="12"/>
      <c r="BV78" s="503"/>
      <c r="BW78" s="510"/>
      <c r="BX78" s="12"/>
      <c r="BY78" s="503"/>
      <c r="BZ78" s="510"/>
      <c r="CA78" s="12"/>
      <c r="CB78" s="511"/>
      <c r="CC78" s="5"/>
    </row>
    <row r="79" spans="2:81" ht="15.75" x14ac:dyDescent="0.25">
      <c r="B79" s="174" t="s">
        <v>74</v>
      </c>
      <c r="C79" s="69">
        <f t="shared" ref="C79:C142" si="14">(O79+R79)</f>
        <v>2100</v>
      </c>
      <c r="D79" s="69">
        <f t="shared" ref="D79:D142" si="15">(P79+S79)</f>
        <v>1385</v>
      </c>
      <c r="E79" s="69">
        <f t="shared" ref="E79:E142" si="16">(Q79+T79)</f>
        <v>715</v>
      </c>
      <c r="F79" s="483">
        <v>8558</v>
      </c>
      <c r="G79" s="484">
        <v>6409</v>
      </c>
      <c r="H79" s="478">
        <v>2149</v>
      </c>
      <c r="I79" s="483">
        <v>4449</v>
      </c>
      <c r="J79" s="484">
        <v>3432</v>
      </c>
      <c r="K79" s="485">
        <v>1017</v>
      </c>
      <c r="L79" s="483">
        <v>4109</v>
      </c>
      <c r="M79" s="478">
        <v>2977</v>
      </c>
      <c r="N79" s="478">
        <v>1132</v>
      </c>
      <c r="O79" s="498">
        <v>902</v>
      </c>
      <c r="P79" s="60">
        <v>552</v>
      </c>
      <c r="Q79" s="478">
        <f t="shared" ref="Q79:Q80" si="17">(O79-P79)</f>
        <v>350</v>
      </c>
      <c r="R79" s="69">
        <v>1198</v>
      </c>
      <c r="S79" s="34">
        <v>833</v>
      </c>
      <c r="T79" s="479">
        <v>365</v>
      </c>
      <c r="U79" s="515">
        <v>930</v>
      </c>
      <c r="V79" s="9">
        <v>806</v>
      </c>
      <c r="W79" s="485">
        <v>124</v>
      </c>
      <c r="X79" s="488">
        <v>863</v>
      </c>
      <c r="Y79" s="486">
        <v>838</v>
      </c>
      <c r="Z79" s="485">
        <v>25</v>
      </c>
      <c r="AA79" s="488">
        <v>886</v>
      </c>
      <c r="AB79" s="486">
        <v>708</v>
      </c>
      <c r="AC79" s="489">
        <v>178</v>
      </c>
      <c r="AD79" s="69">
        <v>847</v>
      </c>
      <c r="AE79" s="9">
        <v>599</v>
      </c>
      <c r="AF79" s="489">
        <v>248</v>
      </c>
      <c r="AG79" s="69">
        <v>923</v>
      </c>
      <c r="AH79" s="9">
        <v>481</v>
      </c>
      <c r="AI79" s="489">
        <v>442</v>
      </c>
      <c r="AJ79" s="69">
        <v>860</v>
      </c>
      <c r="AK79" s="9">
        <v>525</v>
      </c>
      <c r="AL79" s="489">
        <v>335</v>
      </c>
      <c r="AM79" s="69">
        <v>926</v>
      </c>
      <c r="AN79" s="9">
        <v>512</v>
      </c>
      <c r="AO79" s="489">
        <v>414</v>
      </c>
      <c r="AP79" s="69">
        <v>751</v>
      </c>
      <c r="AQ79" s="9">
        <v>683</v>
      </c>
      <c r="AR79" s="491">
        <v>68</v>
      </c>
      <c r="AS79" s="492">
        <v>801</v>
      </c>
      <c r="AT79" s="140">
        <v>556</v>
      </c>
      <c r="AU79" s="493">
        <v>245</v>
      </c>
      <c r="AV79" s="494">
        <v>771</v>
      </c>
      <c r="AW79" s="140">
        <v>701</v>
      </c>
      <c r="AX79" s="495">
        <v>70</v>
      </c>
      <c r="AY79" s="492">
        <v>773</v>
      </c>
      <c r="AZ79" s="140">
        <v>538</v>
      </c>
      <c r="BA79" s="493">
        <v>235</v>
      </c>
      <c r="BB79" s="492">
        <v>636</v>
      </c>
      <c r="BC79" s="140">
        <v>531</v>
      </c>
      <c r="BD79" s="493">
        <v>105</v>
      </c>
      <c r="BE79" s="492">
        <v>993</v>
      </c>
      <c r="BF79" s="140">
        <v>824</v>
      </c>
      <c r="BG79" s="493">
        <v>169</v>
      </c>
      <c r="BH79" s="492">
        <v>1344</v>
      </c>
      <c r="BI79" s="140">
        <v>1135</v>
      </c>
      <c r="BJ79" s="493">
        <v>209</v>
      </c>
      <c r="BK79" s="492">
        <v>2659</v>
      </c>
      <c r="BL79" s="140">
        <v>2216</v>
      </c>
      <c r="BM79" s="493">
        <v>443</v>
      </c>
      <c r="BN79" s="492">
        <v>1836</v>
      </c>
      <c r="BO79" s="140">
        <v>1430</v>
      </c>
      <c r="BP79" s="493">
        <v>406</v>
      </c>
      <c r="BQ79" s="492">
        <v>1976</v>
      </c>
      <c r="BR79" s="140">
        <v>1852</v>
      </c>
      <c r="BS79" s="493">
        <v>124</v>
      </c>
      <c r="BT79" s="492">
        <v>1883</v>
      </c>
      <c r="BU79" s="140">
        <v>1814</v>
      </c>
      <c r="BV79" s="493">
        <v>69</v>
      </c>
      <c r="BW79" s="492">
        <v>1844</v>
      </c>
      <c r="BX79" s="140">
        <v>1765</v>
      </c>
      <c r="BY79" s="493">
        <v>79</v>
      </c>
      <c r="BZ79" s="492">
        <v>1702</v>
      </c>
      <c r="CA79" s="140">
        <v>1546</v>
      </c>
      <c r="CB79" s="495">
        <v>156</v>
      </c>
      <c r="CC79" s="496"/>
    </row>
    <row r="80" spans="2:81" ht="15.75" x14ac:dyDescent="0.25">
      <c r="B80" s="497" t="s">
        <v>75</v>
      </c>
      <c r="C80" s="68">
        <f t="shared" si="14"/>
        <v>339</v>
      </c>
      <c r="D80" s="68">
        <f t="shared" si="15"/>
        <v>102</v>
      </c>
      <c r="E80" s="68">
        <f t="shared" si="16"/>
        <v>237</v>
      </c>
      <c r="F80" s="480">
        <v>713</v>
      </c>
      <c r="G80" s="481">
        <v>303</v>
      </c>
      <c r="H80" s="482">
        <v>410</v>
      </c>
      <c r="I80" s="480">
        <v>315</v>
      </c>
      <c r="J80" s="481">
        <v>123</v>
      </c>
      <c r="K80" s="500">
        <v>192</v>
      </c>
      <c r="L80" s="480">
        <v>398</v>
      </c>
      <c r="M80" s="482">
        <v>180</v>
      </c>
      <c r="N80" s="482">
        <v>218</v>
      </c>
      <c r="O80" s="477">
        <v>15</v>
      </c>
      <c r="P80" s="94">
        <v>15</v>
      </c>
      <c r="Q80" s="478">
        <f t="shared" si="17"/>
        <v>0</v>
      </c>
      <c r="R80" s="68">
        <v>324</v>
      </c>
      <c r="S80" s="22">
        <v>87</v>
      </c>
      <c r="T80" s="479">
        <v>237</v>
      </c>
      <c r="U80" s="516">
        <v>9</v>
      </c>
      <c r="V80" s="12">
        <v>9</v>
      </c>
      <c r="W80" s="500">
        <v>0</v>
      </c>
      <c r="X80" s="502">
        <v>1</v>
      </c>
      <c r="Y80" s="501">
        <v>1</v>
      </c>
      <c r="Z80" s="500">
        <v>0</v>
      </c>
      <c r="AA80" s="502">
        <v>18</v>
      </c>
      <c r="AB80" s="501">
        <v>18</v>
      </c>
      <c r="AC80" s="169">
        <v>0</v>
      </c>
      <c r="AD80" s="68">
        <v>232</v>
      </c>
      <c r="AE80" s="12">
        <v>40</v>
      </c>
      <c r="AF80" s="169">
        <v>192</v>
      </c>
      <c r="AG80" s="68">
        <v>55</v>
      </c>
      <c r="AH80" s="12">
        <v>55</v>
      </c>
      <c r="AI80" s="169">
        <v>0</v>
      </c>
      <c r="AJ80" s="68">
        <v>117</v>
      </c>
      <c r="AK80" s="12">
        <v>40</v>
      </c>
      <c r="AL80" s="169">
        <v>77</v>
      </c>
      <c r="AM80" s="68">
        <v>162</v>
      </c>
      <c r="AN80" s="12">
        <v>34</v>
      </c>
      <c r="AO80" s="169">
        <v>128</v>
      </c>
      <c r="AP80" s="68">
        <v>72</v>
      </c>
      <c r="AQ80" s="12">
        <v>72</v>
      </c>
      <c r="AR80" s="503">
        <v>0</v>
      </c>
      <c r="AS80" s="510">
        <v>29</v>
      </c>
      <c r="AT80" s="12">
        <v>24</v>
      </c>
      <c r="AU80" s="503">
        <v>5</v>
      </c>
      <c r="AV80" s="68">
        <v>18</v>
      </c>
      <c r="AW80" s="12">
        <v>10</v>
      </c>
      <c r="AX80" s="511">
        <v>8</v>
      </c>
      <c r="AY80" s="510">
        <v>5</v>
      </c>
      <c r="AZ80" s="12">
        <v>5</v>
      </c>
      <c r="BA80" s="503">
        <v>0</v>
      </c>
      <c r="BB80" s="510">
        <v>22</v>
      </c>
      <c r="BC80" s="12">
        <v>22</v>
      </c>
      <c r="BD80" s="503">
        <v>0</v>
      </c>
      <c r="BE80" s="510">
        <v>60</v>
      </c>
      <c r="BF80" s="12">
        <v>32</v>
      </c>
      <c r="BG80" s="503">
        <v>28</v>
      </c>
      <c r="BH80" s="510">
        <v>52</v>
      </c>
      <c r="BI80" s="12">
        <v>24</v>
      </c>
      <c r="BJ80" s="503">
        <v>28</v>
      </c>
      <c r="BK80" s="510">
        <v>69</v>
      </c>
      <c r="BL80" s="12">
        <v>65</v>
      </c>
      <c r="BM80" s="503">
        <v>4</v>
      </c>
      <c r="BN80" s="510">
        <v>68</v>
      </c>
      <c r="BO80" s="12">
        <v>68</v>
      </c>
      <c r="BP80" s="503">
        <v>0</v>
      </c>
      <c r="BQ80" s="510">
        <v>67</v>
      </c>
      <c r="BR80" s="12">
        <v>67</v>
      </c>
      <c r="BS80" s="503">
        <v>0</v>
      </c>
      <c r="BT80" s="510">
        <v>62</v>
      </c>
      <c r="BU80" s="12">
        <v>62</v>
      </c>
      <c r="BV80" s="503">
        <v>0</v>
      </c>
      <c r="BW80" s="510">
        <v>24</v>
      </c>
      <c r="BX80" s="12">
        <v>24</v>
      </c>
      <c r="BY80" s="503">
        <v>0</v>
      </c>
      <c r="BZ80" s="510">
        <v>68</v>
      </c>
      <c r="CA80" s="12">
        <v>68</v>
      </c>
      <c r="CB80" s="511">
        <v>0</v>
      </c>
      <c r="CC80" s="5"/>
    </row>
    <row r="81" spans="2:81" ht="15.75" x14ac:dyDescent="0.25">
      <c r="B81" s="497" t="s">
        <v>76</v>
      </c>
      <c r="C81" s="68">
        <f t="shared" si="14"/>
        <v>2</v>
      </c>
      <c r="D81" s="68">
        <f t="shared" si="15"/>
        <v>2</v>
      </c>
      <c r="E81" s="68">
        <f t="shared" si="16"/>
        <v>0</v>
      </c>
      <c r="F81" s="480">
        <v>283</v>
      </c>
      <c r="G81" s="481">
        <v>148</v>
      </c>
      <c r="H81" s="482">
        <v>135</v>
      </c>
      <c r="I81" s="480">
        <v>167</v>
      </c>
      <c r="J81" s="481">
        <v>95</v>
      </c>
      <c r="K81" s="500">
        <v>72</v>
      </c>
      <c r="L81" s="480">
        <v>116</v>
      </c>
      <c r="M81" s="482">
        <v>53</v>
      </c>
      <c r="N81" s="482">
        <v>63</v>
      </c>
      <c r="O81" s="498">
        <v>0</v>
      </c>
      <c r="P81" s="94">
        <v>0</v>
      </c>
      <c r="Q81" s="482"/>
      <c r="R81" s="68">
        <v>2</v>
      </c>
      <c r="S81" s="22">
        <v>2</v>
      </c>
      <c r="T81" s="479">
        <v>0</v>
      </c>
      <c r="U81" s="516">
        <v>93</v>
      </c>
      <c r="V81" s="12">
        <v>46</v>
      </c>
      <c r="W81" s="500">
        <v>47</v>
      </c>
      <c r="X81" s="502">
        <v>52</v>
      </c>
      <c r="Y81" s="501">
        <v>27</v>
      </c>
      <c r="Z81" s="500">
        <v>25</v>
      </c>
      <c r="AA81" s="502">
        <v>14</v>
      </c>
      <c r="AB81" s="501">
        <v>14</v>
      </c>
      <c r="AC81" s="169">
        <v>0</v>
      </c>
      <c r="AD81" s="68">
        <v>3</v>
      </c>
      <c r="AE81" s="12">
        <v>3</v>
      </c>
      <c r="AF81" s="169">
        <v>0</v>
      </c>
      <c r="AG81" s="68">
        <v>5</v>
      </c>
      <c r="AH81" s="12">
        <v>5</v>
      </c>
      <c r="AI81" s="169">
        <v>0</v>
      </c>
      <c r="AJ81" s="68">
        <v>2</v>
      </c>
      <c r="AK81" s="12">
        <v>2</v>
      </c>
      <c r="AL81" s="169">
        <v>0</v>
      </c>
      <c r="AM81" s="68">
        <v>6</v>
      </c>
      <c r="AN81" s="12">
        <v>6</v>
      </c>
      <c r="AO81" s="169">
        <v>0</v>
      </c>
      <c r="AP81" s="68">
        <v>26</v>
      </c>
      <c r="AQ81" s="12">
        <v>5</v>
      </c>
      <c r="AR81" s="503">
        <v>21</v>
      </c>
      <c r="AS81" s="510">
        <v>40</v>
      </c>
      <c r="AT81" s="12">
        <v>26</v>
      </c>
      <c r="AU81" s="503">
        <v>14</v>
      </c>
      <c r="AV81" s="68">
        <v>42</v>
      </c>
      <c r="AW81" s="12">
        <v>14</v>
      </c>
      <c r="AX81" s="511">
        <v>28</v>
      </c>
      <c r="AY81" s="510">
        <v>29</v>
      </c>
      <c r="AZ81" s="12">
        <v>1</v>
      </c>
      <c r="BA81" s="503">
        <v>28</v>
      </c>
      <c r="BB81" s="510">
        <v>1</v>
      </c>
      <c r="BC81" s="12">
        <v>1</v>
      </c>
      <c r="BD81" s="503">
        <v>0</v>
      </c>
      <c r="BE81" s="510">
        <v>0</v>
      </c>
      <c r="BF81" s="12">
        <v>0</v>
      </c>
      <c r="BG81" s="503">
        <v>0</v>
      </c>
      <c r="BH81" s="510">
        <v>18</v>
      </c>
      <c r="BI81" s="12">
        <v>3</v>
      </c>
      <c r="BJ81" s="503">
        <v>15</v>
      </c>
      <c r="BK81" s="510">
        <v>90</v>
      </c>
      <c r="BL81" s="12">
        <v>6</v>
      </c>
      <c r="BM81" s="503">
        <v>84</v>
      </c>
      <c r="BN81" s="510">
        <v>86</v>
      </c>
      <c r="BO81" s="12">
        <v>3</v>
      </c>
      <c r="BP81" s="503">
        <v>83</v>
      </c>
      <c r="BQ81" s="510">
        <v>4</v>
      </c>
      <c r="BR81" s="12">
        <v>4</v>
      </c>
      <c r="BS81" s="503">
        <v>0</v>
      </c>
      <c r="BT81" s="510">
        <v>2</v>
      </c>
      <c r="BU81" s="12">
        <v>2</v>
      </c>
      <c r="BV81" s="503">
        <v>0</v>
      </c>
      <c r="BW81" s="510">
        <v>4</v>
      </c>
      <c r="BX81" s="12">
        <v>4</v>
      </c>
      <c r="BY81" s="503">
        <v>0</v>
      </c>
      <c r="BZ81" s="510">
        <v>105</v>
      </c>
      <c r="CA81" s="12">
        <v>4</v>
      </c>
      <c r="CB81" s="511">
        <v>101</v>
      </c>
      <c r="CC81" s="5"/>
    </row>
    <row r="82" spans="2:81" ht="15.75" x14ac:dyDescent="0.25">
      <c r="B82" s="497" t="s">
        <v>77</v>
      </c>
      <c r="C82" s="68">
        <f t="shared" si="14"/>
        <v>1610</v>
      </c>
      <c r="D82" s="68">
        <f t="shared" si="15"/>
        <v>1184</v>
      </c>
      <c r="E82" s="68">
        <f t="shared" si="16"/>
        <v>426</v>
      </c>
      <c r="F82" s="480">
        <v>6768</v>
      </c>
      <c r="G82" s="481">
        <v>5176</v>
      </c>
      <c r="H82" s="482">
        <v>1592</v>
      </c>
      <c r="I82" s="480">
        <v>3532</v>
      </c>
      <c r="J82" s="481">
        <v>2791</v>
      </c>
      <c r="K82" s="500">
        <v>741</v>
      </c>
      <c r="L82" s="480">
        <v>3236</v>
      </c>
      <c r="M82" s="482">
        <v>2385</v>
      </c>
      <c r="N82" s="482">
        <v>851</v>
      </c>
      <c r="O82" s="498">
        <v>775</v>
      </c>
      <c r="P82" s="94">
        <v>477</v>
      </c>
      <c r="Q82" s="478">
        <f t="shared" ref="Q82:Q83" si="18">(O82-P82)</f>
        <v>298</v>
      </c>
      <c r="R82" s="68">
        <v>835</v>
      </c>
      <c r="S82" s="22">
        <v>707</v>
      </c>
      <c r="T82" s="479">
        <v>128</v>
      </c>
      <c r="U82" s="516">
        <v>742</v>
      </c>
      <c r="V82" s="12">
        <v>677</v>
      </c>
      <c r="W82" s="500">
        <v>65</v>
      </c>
      <c r="X82" s="502">
        <v>685</v>
      </c>
      <c r="Y82" s="501">
        <v>685</v>
      </c>
      <c r="Z82" s="500">
        <v>0</v>
      </c>
      <c r="AA82" s="502">
        <v>737</v>
      </c>
      <c r="AB82" s="501">
        <v>559</v>
      </c>
      <c r="AC82" s="169">
        <v>178</v>
      </c>
      <c r="AD82" s="68">
        <v>548</v>
      </c>
      <c r="AE82" s="12">
        <v>492</v>
      </c>
      <c r="AF82" s="169">
        <v>56</v>
      </c>
      <c r="AG82" s="68">
        <v>820</v>
      </c>
      <c r="AH82" s="12">
        <v>378</v>
      </c>
      <c r="AI82" s="169">
        <v>442</v>
      </c>
      <c r="AJ82" s="68">
        <v>693</v>
      </c>
      <c r="AK82" s="12">
        <v>435</v>
      </c>
      <c r="AL82" s="169">
        <v>258</v>
      </c>
      <c r="AM82" s="68">
        <v>724</v>
      </c>
      <c r="AN82" s="12">
        <v>438</v>
      </c>
      <c r="AO82" s="169">
        <v>286</v>
      </c>
      <c r="AP82" s="68">
        <v>583</v>
      </c>
      <c r="AQ82" s="12">
        <v>536</v>
      </c>
      <c r="AR82" s="503">
        <v>47</v>
      </c>
      <c r="AS82" s="510">
        <v>659</v>
      </c>
      <c r="AT82" s="12">
        <v>433</v>
      </c>
      <c r="AU82" s="503">
        <v>226</v>
      </c>
      <c r="AV82" s="68">
        <v>577</v>
      </c>
      <c r="AW82" s="12">
        <v>543</v>
      </c>
      <c r="AX82" s="511">
        <v>34</v>
      </c>
      <c r="AY82" s="510">
        <v>657</v>
      </c>
      <c r="AZ82" s="12">
        <v>450</v>
      </c>
      <c r="BA82" s="503">
        <v>207</v>
      </c>
      <c r="BB82" s="510">
        <v>544</v>
      </c>
      <c r="BC82" s="12">
        <v>458</v>
      </c>
      <c r="BD82" s="503">
        <v>86</v>
      </c>
      <c r="BE82" s="510">
        <v>773</v>
      </c>
      <c r="BF82" s="12">
        <v>696</v>
      </c>
      <c r="BG82" s="503">
        <v>77</v>
      </c>
      <c r="BH82" s="510">
        <v>987</v>
      </c>
      <c r="BI82" s="12">
        <v>861</v>
      </c>
      <c r="BJ82" s="503">
        <v>126</v>
      </c>
      <c r="BK82" s="510">
        <v>2116</v>
      </c>
      <c r="BL82" s="12">
        <v>1793</v>
      </c>
      <c r="BM82" s="503">
        <v>323</v>
      </c>
      <c r="BN82" s="510">
        <v>1534</v>
      </c>
      <c r="BO82" s="12">
        <v>1216</v>
      </c>
      <c r="BP82" s="503">
        <v>318</v>
      </c>
      <c r="BQ82" s="510">
        <v>1806</v>
      </c>
      <c r="BR82" s="12">
        <v>1682</v>
      </c>
      <c r="BS82" s="503">
        <v>124</v>
      </c>
      <c r="BT82" s="510">
        <v>1761</v>
      </c>
      <c r="BU82" s="12">
        <v>1696</v>
      </c>
      <c r="BV82" s="503">
        <v>65</v>
      </c>
      <c r="BW82" s="510">
        <v>1797</v>
      </c>
      <c r="BX82" s="12">
        <v>1718</v>
      </c>
      <c r="BY82" s="503">
        <v>79</v>
      </c>
      <c r="BZ82" s="510">
        <v>1511</v>
      </c>
      <c r="CA82" s="12">
        <v>1456</v>
      </c>
      <c r="CB82" s="511">
        <v>55</v>
      </c>
      <c r="CC82" s="5"/>
    </row>
    <row r="83" spans="2:81" ht="15.75" x14ac:dyDescent="0.25">
      <c r="B83" s="497" t="s">
        <v>78</v>
      </c>
      <c r="C83" s="68">
        <f t="shared" si="14"/>
        <v>149</v>
      </c>
      <c r="D83" s="68">
        <f t="shared" si="15"/>
        <v>97</v>
      </c>
      <c r="E83" s="68">
        <f t="shared" si="16"/>
        <v>52</v>
      </c>
      <c r="F83" s="480">
        <v>794</v>
      </c>
      <c r="G83" s="481">
        <v>782</v>
      </c>
      <c r="H83" s="482">
        <v>12</v>
      </c>
      <c r="I83" s="480">
        <v>435</v>
      </c>
      <c r="J83" s="481">
        <v>423</v>
      </c>
      <c r="K83" s="500">
        <v>12</v>
      </c>
      <c r="L83" s="480">
        <v>359</v>
      </c>
      <c r="M83" s="482">
        <v>359</v>
      </c>
      <c r="N83" s="482">
        <v>0</v>
      </c>
      <c r="O83" s="498">
        <v>112</v>
      </c>
      <c r="P83" s="94">
        <v>60</v>
      </c>
      <c r="Q83" s="478">
        <f t="shared" si="18"/>
        <v>52</v>
      </c>
      <c r="R83" s="68">
        <v>37</v>
      </c>
      <c r="S83" s="22">
        <v>37</v>
      </c>
      <c r="T83" s="479">
        <v>0</v>
      </c>
      <c r="U83" s="516">
        <v>86</v>
      </c>
      <c r="V83" s="12">
        <v>74</v>
      </c>
      <c r="W83" s="500">
        <v>12</v>
      </c>
      <c r="X83" s="502">
        <v>125</v>
      </c>
      <c r="Y83" s="501">
        <v>125</v>
      </c>
      <c r="Z83" s="500">
        <v>0</v>
      </c>
      <c r="AA83" s="502">
        <v>117</v>
      </c>
      <c r="AB83" s="501">
        <v>117</v>
      </c>
      <c r="AC83" s="169">
        <v>0</v>
      </c>
      <c r="AD83" s="68">
        <v>64</v>
      </c>
      <c r="AE83" s="12">
        <v>64</v>
      </c>
      <c r="AF83" s="169">
        <v>0</v>
      </c>
      <c r="AG83" s="68">
        <v>43</v>
      </c>
      <c r="AH83" s="12">
        <v>43</v>
      </c>
      <c r="AI83" s="169">
        <v>0</v>
      </c>
      <c r="AJ83" s="68">
        <v>48</v>
      </c>
      <c r="AK83" s="12">
        <v>48</v>
      </c>
      <c r="AL83" s="169">
        <v>0</v>
      </c>
      <c r="AM83" s="68">
        <v>34</v>
      </c>
      <c r="AN83" s="12">
        <v>34</v>
      </c>
      <c r="AO83" s="169">
        <v>0</v>
      </c>
      <c r="AP83" s="68">
        <v>70</v>
      </c>
      <c r="AQ83" s="12">
        <v>70</v>
      </c>
      <c r="AR83" s="503">
        <v>0</v>
      </c>
      <c r="AS83" s="510">
        <v>73</v>
      </c>
      <c r="AT83" s="12">
        <v>73</v>
      </c>
      <c r="AU83" s="503">
        <v>0</v>
      </c>
      <c r="AV83" s="68">
        <v>134</v>
      </c>
      <c r="AW83" s="12">
        <v>134</v>
      </c>
      <c r="AX83" s="511">
        <v>0</v>
      </c>
      <c r="AY83" s="510">
        <v>82</v>
      </c>
      <c r="AZ83" s="12">
        <v>82</v>
      </c>
      <c r="BA83" s="503">
        <v>0</v>
      </c>
      <c r="BB83" s="510">
        <v>69</v>
      </c>
      <c r="BC83" s="12">
        <v>50</v>
      </c>
      <c r="BD83" s="503">
        <v>19</v>
      </c>
      <c r="BE83" s="510">
        <v>160</v>
      </c>
      <c r="BF83" s="12">
        <v>96</v>
      </c>
      <c r="BG83" s="503">
        <v>64</v>
      </c>
      <c r="BH83" s="510">
        <v>287</v>
      </c>
      <c r="BI83" s="12">
        <v>247</v>
      </c>
      <c r="BJ83" s="503">
        <v>40</v>
      </c>
      <c r="BK83" s="510">
        <v>384</v>
      </c>
      <c r="BL83" s="12">
        <v>352</v>
      </c>
      <c r="BM83" s="503">
        <v>32</v>
      </c>
      <c r="BN83" s="510">
        <v>148</v>
      </c>
      <c r="BO83" s="12">
        <v>143</v>
      </c>
      <c r="BP83" s="503">
        <v>5</v>
      </c>
      <c r="BQ83" s="510">
        <v>99</v>
      </c>
      <c r="BR83" s="12">
        <v>99</v>
      </c>
      <c r="BS83" s="503">
        <v>0</v>
      </c>
      <c r="BT83" s="510">
        <v>58</v>
      </c>
      <c r="BU83" s="12">
        <v>54</v>
      </c>
      <c r="BV83" s="503">
        <v>4</v>
      </c>
      <c r="BW83" s="510">
        <v>19</v>
      </c>
      <c r="BX83" s="12">
        <v>19</v>
      </c>
      <c r="BY83" s="503">
        <v>0</v>
      </c>
      <c r="BZ83" s="510">
        <v>18</v>
      </c>
      <c r="CA83" s="12">
        <v>18</v>
      </c>
      <c r="CB83" s="511">
        <v>0</v>
      </c>
      <c r="CC83" s="5"/>
    </row>
    <row r="84" spans="2:81" ht="15.75" x14ac:dyDescent="0.25">
      <c r="B84" s="497"/>
      <c r="C84" s="69"/>
      <c r="D84" s="69"/>
      <c r="E84" s="69"/>
      <c r="F84" s="480"/>
      <c r="G84" s="481"/>
      <c r="H84" s="482"/>
      <c r="I84" s="480"/>
      <c r="J84" s="481"/>
      <c r="K84" s="500"/>
      <c r="L84" s="480"/>
      <c r="M84" s="482"/>
      <c r="N84" s="482"/>
      <c r="O84" s="498"/>
      <c r="P84" s="94"/>
      <c r="Q84" s="482"/>
      <c r="R84" s="70"/>
      <c r="S84" s="22"/>
      <c r="T84" s="499"/>
      <c r="U84" s="516"/>
      <c r="V84" s="12"/>
      <c r="W84" s="500"/>
      <c r="X84" s="502"/>
      <c r="Y84" s="10"/>
      <c r="Z84" s="500"/>
      <c r="AA84" s="514"/>
      <c r="AB84" s="513"/>
      <c r="AC84" s="170"/>
      <c r="AD84" s="68"/>
      <c r="AE84" s="12"/>
      <c r="AF84" s="170"/>
      <c r="AG84" s="70"/>
      <c r="AH84" s="10"/>
      <c r="AI84" s="170"/>
      <c r="AJ84" s="507"/>
      <c r="AK84" s="505"/>
      <c r="AL84" s="169"/>
      <c r="AM84" s="70"/>
      <c r="AN84" s="10"/>
      <c r="AO84" s="169"/>
      <c r="AP84" s="68"/>
      <c r="AQ84" s="12"/>
      <c r="AR84" s="503"/>
      <c r="AS84" s="510"/>
      <c r="AT84" s="12"/>
      <c r="AU84" s="503"/>
      <c r="AV84" s="68"/>
      <c r="AW84" s="12"/>
      <c r="AX84" s="511"/>
      <c r="AY84" s="512"/>
      <c r="AZ84" s="12"/>
      <c r="BA84" s="503"/>
      <c r="BB84" s="510"/>
      <c r="BC84" s="12"/>
      <c r="BD84" s="503"/>
      <c r="BE84" s="510"/>
      <c r="BF84" s="12"/>
      <c r="BG84" s="503"/>
      <c r="BH84" s="512"/>
      <c r="BI84" s="12"/>
      <c r="BJ84" s="503"/>
      <c r="BK84" s="512"/>
      <c r="BL84" s="10"/>
      <c r="BM84" s="503"/>
      <c r="BN84" s="512"/>
      <c r="BO84" s="10"/>
      <c r="BP84" s="503"/>
      <c r="BQ84" s="512"/>
      <c r="BR84" s="10"/>
      <c r="BS84" s="503"/>
      <c r="BT84" s="512"/>
      <c r="BU84" s="10"/>
      <c r="BV84" s="503"/>
      <c r="BW84" s="510"/>
      <c r="BX84" s="12"/>
      <c r="BY84" s="503"/>
      <c r="BZ84" s="512"/>
      <c r="CA84" s="10"/>
      <c r="CB84" s="511"/>
      <c r="CC84" s="5"/>
    </row>
    <row r="85" spans="2:81" ht="15.75" x14ac:dyDescent="0.25">
      <c r="B85" s="174" t="s">
        <v>79</v>
      </c>
      <c r="C85" s="69">
        <f t="shared" si="14"/>
        <v>2797</v>
      </c>
      <c r="D85" s="69">
        <f t="shared" si="15"/>
        <v>1533</v>
      </c>
      <c r="E85" s="69">
        <f t="shared" si="16"/>
        <v>1264</v>
      </c>
      <c r="F85" s="483">
        <v>15518</v>
      </c>
      <c r="G85" s="484">
        <v>9569</v>
      </c>
      <c r="H85" s="478">
        <v>5949</v>
      </c>
      <c r="I85" s="483">
        <v>7791</v>
      </c>
      <c r="J85" s="484">
        <v>4538</v>
      </c>
      <c r="K85" s="485">
        <v>3253</v>
      </c>
      <c r="L85" s="483">
        <v>7727</v>
      </c>
      <c r="M85" s="478">
        <v>5031</v>
      </c>
      <c r="N85" s="478">
        <v>2696</v>
      </c>
      <c r="O85" s="477">
        <v>1735</v>
      </c>
      <c r="P85" s="60">
        <v>882</v>
      </c>
      <c r="Q85" s="478">
        <f t="shared" ref="Q85" si="19">(O85-P85)</f>
        <v>853</v>
      </c>
      <c r="R85" s="69">
        <v>1062</v>
      </c>
      <c r="S85" s="34">
        <v>651</v>
      </c>
      <c r="T85" s="479">
        <v>411</v>
      </c>
      <c r="U85" s="515">
        <v>779</v>
      </c>
      <c r="V85" s="9">
        <v>761</v>
      </c>
      <c r="W85" s="485">
        <v>18</v>
      </c>
      <c r="X85" s="488">
        <v>2046</v>
      </c>
      <c r="Y85" s="486">
        <v>808</v>
      </c>
      <c r="Z85" s="485">
        <v>1238</v>
      </c>
      <c r="AA85" s="488">
        <v>1219</v>
      </c>
      <c r="AB85" s="486">
        <v>817</v>
      </c>
      <c r="AC85" s="489">
        <v>402</v>
      </c>
      <c r="AD85" s="69">
        <v>2154</v>
      </c>
      <c r="AE85" s="9">
        <v>1039</v>
      </c>
      <c r="AF85" s="489">
        <v>1115</v>
      </c>
      <c r="AG85" s="69">
        <v>1593</v>
      </c>
      <c r="AH85" s="9">
        <v>1113</v>
      </c>
      <c r="AI85" s="489">
        <v>480</v>
      </c>
      <c r="AJ85" s="69">
        <v>1446</v>
      </c>
      <c r="AK85" s="9">
        <v>931</v>
      </c>
      <c r="AL85" s="489">
        <v>515</v>
      </c>
      <c r="AM85" s="69">
        <v>2267</v>
      </c>
      <c r="AN85" s="9">
        <v>1235</v>
      </c>
      <c r="AO85" s="489">
        <v>1032</v>
      </c>
      <c r="AP85" s="69">
        <v>1686</v>
      </c>
      <c r="AQ85" s="9">
        <v>938</v>
      </c>
      <c r="AR85" s="491">
        <v>748</v>
      </c>
      <c r="AS85" s="492">
        <v>1177</v>
      </c>
      <c r="AT85" s="140">
        <v>991</v>
      </c>
      <c r="AU85" s="493">
        <v>186</v>
      </c>
      <c r="AV85" s="494">
        <v>1151</v>
      </c>
      <c r="AW85" s="140">
        <v>936</v>
      </c>
      <c r="AX85" s="495">
        <v>215</v>
      </c>
      <c r="AY85" s="492">
        <v>1473</v>
      </c>
      <c r="AZ85" s="140">
        <v>890</v>
      </c>
      <c r="BA85" s="493">
        <v>583</v>
      </c>
      <c r="BB85" s="492">
        <v>947</v>
      </c>
      <c r="BC85" s="140">
        <v>681</v>
      </c>
      <c r="BD85" s="493">
        <v>266</v>
      </c>
      <c r="BE85" s="492">
        <v>1388</v>
      </c>
      <c r="BF85" s="140">
        <v>1113</v>
      </c>
      <c r="BG85" s="493">
        <v>275</v>
      </c>
      <c r="BH85" s="492">
        <v>1567</v>
      </c>
      <c r="BI85" s="140">
        <v>1040</v>
      </c>
      <c r="BJ85" s="493">
        <v>527</v>
      </c>
      <c r="BK85" s="492">
        <v>1778</v>
      </c>
      <c r="BL85" s="140">
        <v>1340</v>
      </c>
      <c r="BM85" s="493">
        <v>438</v>
      </c>
      <c r="BN85" s="492">
        <v>1837</v>
      </c>
      <c r="BO85" s="140">
        <v>1284</v>
      </c>
      <c r="BP85" s="493">
        <v>553</v>
      </c>
      <c r="BQ85" s="492">
        <v>1479</v>
      </c>
      <c r="BR85" s="140">
        <v>1010</v>
      </c>
      <c r="BS85" s="493">
        <v>469</v>
      </c>
      <c r="BT85" s="492">
        <v>1547</v>
      </c>
      <c r="BU85" s="140">
        <v>1341</v>
      </c>
      <c r="BV85" s="493">
        <v>206</v>
      </c>
      <c r="BW85" s="492">
        <v>1327</v>
      </c>
      <c r="BX85" s="140">
        <v>1327</v>
      </c>
      <c r="BY85" s="493">
        <v>0</v>
      </c>
      <c r="BZ85" s="492">
        <v>2182</v>
      </c>
      <c r="CA85" s="140">
        <v>1631</v>
      </c>
      <c r="CB85" s="495">
        <v>551</v>
      </c>
      <c r="CC85" s="496"/>
    </row>
    <row r="86" spans="2:81" ht="15.75" x14ac:dyDescent="0.25">
      <c r="B86" s="497"/>
      <c r="C86" s="69"/>
      <c r="D86" s="69"/>
      <c r="E86" s="69"/>
      <c r="F86" s="480"/>
      <c r="G86" s="481"/>
      <c r="H86" s="482"/>
      <c r="I86" s="480"/>
      <c r="J86" s="481"/>
      <c r="K86" s="500"/>
      <c r="L86" s="480"/>
      <c r="M86" s="482"/>
      <c r="N86" s="482"/>
      <c r="O86" s="498"/>
      <c r="P86" s="94"/>
      <c r="Q86" s="478"/>
      <c r="R86" s="68"/>
      <c r="S86" s="5"/>
      <c r="T86" s="499"/>
      <c r="U86" s="480"/>
      <c r="V86" s="481"/>
      <c r="W86" s="500"/>
      <c r="X86" s="70"/>
      <c r="Y86" s="513"/>
      <c r="Z86" s="500"/>
      <c r="AA86" s="70"/>
      <c r="AB86" s="10"/>
      <c r="AC86" s="170"/>
      <c r="AD86" s="68"/>
      <c r="AE86" s="12"/>
      <c r="AF86" s="170"/>
      <c r="AG86" s="70"/>
      <c r="AH86" s="10"/>
      <c r="AI86" s="170"/>
      <c r="AJ86" s="68"/>
      <c r="AK86" s="12"/>
      <c r="AL86" s="169"/>
      <c r="AM86" s="68"/>
      <c r="AN86" s="10"/>
      <c r="AO86" s="169"/>
      <c r="AP86" s="68"/>
      <c r="AQ86" s="12"/>
      <c r="AR86" s="503"/>
      <c r="AS86" s="512"/>
      <c r="AT86" s="10"/>
      <c r="AU86" s="473"/>
      <c r="AV86" s="68"/>
      <c r="AW86" s="12"/>
      <c r="AX86" s="511"/>
      <c r="AY86" s="504"/>
      <c r="AZ86" s="12"/>
      <c r="BA86" s="503"/>
      <c r="BB86" s="510"/>
      <c r="BC86" s="12"/>
      <c r="BD86" s="503"/>
      <c r="BE86" s="510"/>
      <c r="BF86" s="12"/>
      <c r="BG86" s="503"/>
      <c r="BH86" s="510"/>
      <c r="BI86" s="12"/>
      <c r="BJ86" s="503"/>
      <c r="BK86" s="510"/>
      <c r="BL86" s="12"/>
      <c r="BM86" s="503"/>
      <c r="BN86" s="510"/>
      <c r="BO86" s="12"/>
      <c r="BP86" s="503"/>
      <c r="BQ86" s="510"/>
      <c r="BR86" s="12"/>
      <c r="BS86" s="503"/>
      <c r="BT86" s="510"/>
      <c r="BU86" s="12"/>
      <c r="BV86" s="503"/>
      <c r="BW86" s="510"/>
      <c r="BX86" s="12"/>
      <c r="BY86" s="503"/>
      <c r="BZ86" s="510"/>
      <c r="CA86" s="12"/>
      <c r="CB86" s="511"/>
      <c r="CC86" s="5"/>
    </row>
    <row r="87" spans="2:81" ht="15.75" x14ac:dyDescent="0.25">
      <c r="B87" s="174" t="s">
        <v>80</v>
      </c>
      <c r="C87" s="69">
        <f t="shared" si="14"/>
        <v>94</v>
      </c>
      <c r="D87" s="69">
        <f t="shared" si="15"/>
        <v>80</v>
      </c>
      <c r="E87" s="69">
        <f t="shared" si="16"/>
        <v>14</v>
      </c>
      <c r="F87" s="483">
        <v>376</v>
      </c>
      <c r="G87" s="484">
        <v>374</v>
      </c>
      <c r="H87" s="478">
        <v>2</v>
      </c>
      <c r="I87" s="483">
        <v>139</v>
      </c>
      <c r="J87" s="484">
        <v>139</v>
      </c>
      <c r="K87" s="485">
        <v>0</v>
      </c>
      <c r="L87" s="483">
        <v>237</v>
      </c>
      <c r="M87" s="478">
        <v>235</v>
      </c>
      <c r="N87" s="478">
        <v>2</v>
      </c>
      <c r="O87" s="477">
        <v>48</v>
      </c>
      <c r="P87" s="60">
        <v>42</v>
      </c>
      <c r="Q87" s="478">
        <f>(O87-P87)</f>
        <v>6</v>
      </c>
      <c r="R87" s="69">
        <v>46</v>
      </c>
      <c r="S87" s="34">
        <v>38</v>
      </c>
      <c r="T87" s="479">
        <v>8</v>
      </c>
      <c r="U87" s="515">
        <v>25</v>
      </c>
      <c r="V87" s="486">
        <v>25</v>
      </c>
      <c r="W87" s="485">
        <v>0</v>
      </c>
      <c r="X87" s="488">
        <v>28</v>
      </c>
      <c r="Y87" s="486">
        <v>28</v>
      </c>
      <c r="Z87" s="485">
        <v>0</v>
      </c>
      <c r="AA87" s="488">
        <v>33</v>
      </c>
      <c r="AB87" s="486">
        <v>33</v>
      </c>
      <c r="AC87" s="489">
        <v>0</v>
      </c>
      <c r="AD87" s="69">
        <v>28</v>
      </c>
      <c r="AE87" s="9">
        <v>28</v>
      </c>
      <c r="AF87" s="489">
        <v>0</v>
      </c>
      <c r="AG87" s="69">
        <v>25</v>
      </c>
      <c r="AH87" s="9">
        <v>25</v>
      </c>
      <c r="AI87" s="489">
        <v>0</v>
      </c>
      <c r="AJ87" s="69">
        <v>54</v>
      </c>
      <c r="AK87" s="9">
        <v>54</v>
      </c>
      <c r="AL87" s="489">
        <v>0</v>
      </c>
      <c r="AM87" s="69">
        <v>45</v>
      </c>
      <c r="AN87" s="9">
        <v>45</v>
      </c>
      <c r="AO87" s="489">
        <v>0</v>
      </c>
      <c r="AP87" s="69">
        <v>31</v>
      </c>
      <c r="AQ87" s="9">
        <v>29</v>
      </c>
      <c r="AR87" s="491">
        <v>2</v>
      </c>
      <c r="AS87" s="492">
        <v>46</v>
      </c>
      <c r="AT87" s="140">
        <v>46</v>
      </c>
      <c r="AU87" s="493">
        <v>0</v>
      </c>
      <c r="AV87" s="494">
        <v>61</v>
      </c>
      <c r="AW87" s="140">
        <v>61</v>
      </c>
      <c r="AX87" s="495">
        <v>0</v>
      </c>
      <c r="AY87" s="492">
        <v>117</v>
      </c>
      <c r="AZ87" s="140">
        <v>117</v>
      </c>
      <c r="BA87" s="493">
        <v>0</v>
      </c>
      <c r="BB87" s="492">
        <v>105</v>
      </c>
      <c r="BC87" s="140">
        <v>105</v>
      </c>
      <c r="BD87" s="493">
        <v>0</v>
      </c>
      <c r="BE87" s="492">
        <v>233</v>
      </c>
      <c r="BF87" s="140">
        <v>222</v>
      </c>
      <c r="BG87" s="493">
        <v>11</v>
      </c>
      <c r="BH87" s="492">
        <v>194</v>
      </c>
      <c r="BI87" s="140">
        <v>194</v>
      </c>
      <c r="BJ87" s="493">
        <v>0</v>
      </c>
      <c r="BK87" s="492">
        <v>206</v>
      </c>
      <c r="BL87" s="140">
        <v>206</v>
      </c>
      <c r="BM87" s="493">
        <v>0</v>
      </c>
      <c r="BN87" s="492">
        <v>221</v>
      </c>
      <c r="BO87" s="140">
        <v>221</v>
      </c>
      <c r="BP87" s="493">
        <v>0</v>
      </c>
      <c r="BQ87" s="492">
        <v>429</v>
      </c>
      <c r="BR87" s="140">
        <v>429</v>
      </c>
      <c r="BS87" s="493">
        <v>0</v>
      </c>
      <c r="BT87" s="492">
        <v>394</v>
      </c>
      <c r="BU87" s="140">
        <v>358</v>
      </c>
      <c r="BV87" s="493">
        <v>36</v>
      </c>
      <c r="BW87" s="492">
        <v>347</v>
      </c>
      <c r="BX87" s="140">
        <v>345</v>
      </c>
      <c r="BY87" s="493">
        <v>2</v>
      </c>
      <c r="BZ87" s="492">
        <v>334</v>
      </c>
      <c r="CA87" s="140">
        <v>334</v>
      </c>
      <c r="CB87" s="495">
        <v>0</v>
      </c>
      <c r="CC87" s="496"/>
    </row>
    <row r="88" spans="2:81" ht="15.75" x14ac:dyDescent="0.25">
      <c r="B88" s="497" t="s">
        <v>81</v>
      </c>
      <c r="C88" s="69">
        <f t="shared" si="14"/>
        <v>0</v>
      </c>
      <c r="D88" s="69">
        <f t="shared" si="15"/>
        <v>0</v>
      </c>
      <c r="E88" s="69">
        <f t="shared" si="16"/>
        <v>0</v>
      </c>
      <c r="F88" s="480">
        <v>6</v>
      </c>
      <c r="G88" s="481">
        <v>6</v>
      </c>
      <c r="H88" s="482">
        <v>0</v>
      </c>
      <c r="I88" s="480">
        <v>3</v>
      </c>
      <c r="J88" s="481">
        <v>3</v>
      </c>
      <c r="K88" s="500">
        <v>0</v>
      </c>
      <c r="L88" s="480">
        <v>3</v>
      </c>
      <c r="M88" s="482">
        <v>3</v>
      </c>
      <c r="N88" s="482">
        <v>0</v>
      </c>
      <c r="O88" s="498">
        <v>0</v>
      </c>
      <c r="P88" s="94">
        <v>0</v>
      </c>
      <c r="Q88" s="482"/>
      <c r="R88" s="68">
        <v>0</v>
      </c>
      <c r="S88" s="22"/>
      <c r="T88" s="499"/>
      <c r="U88" s="516">
        <v>0</v>
      </c>
      <c r="V88" s="501">
        <v>0</v>
      </c>
      <c r="W88" s="500">
        <v>0</v>
      </c>
      <c r="X88" s="502">
        <v>1</v>
      </c>
      <c r="Y88" s="501">
        <v>1</v>
      </c>
      <c r="Z88" s="500">
        <v>0</v>
      </c>
      <c r="AA88" s="502">
        <v>0</v>
      </c>
      <c r="AB88" s="501">
        <v>0</v>
      </c>
      <c r="AC88" s="169">
        <v>0</v>
      </c>
      <c r="AD88" s="68">
        <v>1</v>
      </c>
      <c r="AE88" s="12">
        <v>1</v>
      </c>
      <c r="AF88" s="169">
        <v>0</v>
      </c>
      <c r="AG88" s="68">
        <v>1</v>
      </c>
      <c r="AH88" s="12">
        <v>1</v>
      </c>
      <c r="AI88" s="169">
        <v>0</v>
      </c>
      <c r="AJ88" s="68">
        <v>0</v>
      </c>
      <c r="AK88" s="12">
        <v>0</v>
      </c>
      <c r="AL88" s="169">
        <v>0</v>
      </c>
      <c r="AM88" s="68">
        <v>2</v>
      </c>
      <c r="AN88" s="12">
        <v>2</v>
      </c>
      <c r="AO88" s="169">
        <v>0</v>
      </c>
      <c r="AP88" s="68">
        <v>0</v>
      </c>
      <c r="AQ88" s="12">
        <v>0</v>
      </c>
      <c r="AR88" s="503">
        <v>0</v>
      </c>
      <c r="AS88" s="510">
        <v>1</v>
      </c>
      <c r="AT88" s="12">
        <v>1</v>
      </c>
      <c r="AU88" s="503">
        <v>0</v>
      </c>
      <c r="AV88" s="68">
        <v>0</v>
      </c>
      <c r="AW88" s="12">
        <v>0</v>
      </c>
      <c r="AX88" s="511">
        <v>0</v>
      </c>
      <c r="AY88" s="510">
        <v>0</v>
      </c>
      <c r="AZ88" s="12">
        <v>0</v>
      </c>
      <c r="BA88" s="503">
        <v>0</v>
      </c>
      <c r="BB88" s="510">
        <v>1</v>
      </c>
      <c r="BC88" s="12">
        <v>1</v>
      </c>
      <c r="BD88" s="503">
        <v>0</v>
      </c>
      <c r="BE88" s="510">
        <v>1</v>
      </c>
      <c r="BF88" s="12">
        <v>1</v>
      </c>
      <c r="BG88" s="503">
        <v>0</v>
      </c>
      <c r="BH88" s="510">
        <v>0</v>
      </c>
      <c r="BI88" s="12">
        <v>0</v>
      </c>
      <c r="BJ88" s="503">
        <v>0</v>
      </c>
      <c r="BK88" s="510">
        <v>2</v>
      </c>
      <c r="BL88" s="12">
        <v>2</v>
      </c>
      <c r="BM88" s="503">
        <v>0</v>
      </c>
      <c r="BN88" s="510">
        <v>1</v>
      </c>
      <c r="BO88" s="12">
        <v>1</v>
      </c>
      <c r="BP88" s="503">
        <v>0</v>
      </c>
      <c r="BQ88" s="510">
        <v>3</v>
      </c>
      <c r="BR88" s="12">
        <v>3</v>
      </c>
      <c r="BS88" s="503">
        <v>0</v>
      </c>
      <c r="BT88" s="510">
        <v>0</v>
      </c>
      <c r="BU88" s="12"/>
      <c r="BV88" s="503">
        <v>0</v>
      </c>
      <c r="BW88" s="510">
        <v>2</v>
      </c>
      <c r="BX88" s="12">
        <v>0</v>
      </c>
      <c r="BY88" s="503">
        <v>2</v>
      </c>
      <c r="BZ88" s="510">
        <v>1</v>
      </c>
      <c r="CA88" s="12">
        <v>1</v>
      </c>
      <c r="CB88" s="511">
        <v>0</v>
      </c>
      <c r="CC88" s="5"/>
    </row>
    <row r="89" spans="2:81" ht="15.75" x14ac:dyDescent="0.25">
      <c r="B89" s="497" t="s">
        <v>82</v>
      </c>
      <c r="C89" s="69">
        <f t="shared" si="14"/>
        <v>23</v>
      </c>
      <c r="D89" s="69">
        <f t="shared" si="15"/>
        <v>9</v>
      </c>
      <c r="E89" s="69">
        <f t="shared" si="16"/>
        <v>14</v>
      </c>
      <c r="F89" s="480">
        <v>41</v>
      </c>
      <c r="G89" s="481">
        <v>39</v>
      </c>
      <c r="H89" s="482">
        <v>2</v>
      </c>
      <c r="I89" s="480">
        <v>12</v>
      </c>
      <c r="J89" s="481">
        <v>12</v>
      </c>
      <c r="K89" s="500">
        <v>0</v>
      </c>
      <c r="L89" s="480">
        <v>29</v>
      </c>
      <c r="M89" s="482">
        <v>27</v>
      </c>
      <c r="N89" s="482">
        <v>2</v>
      </c>
      <c r="O89" s="498">
        <v>10</v>
      </c>
      <c r="P89" s="94">
        <v>4</v>
      </c>
      <c r="Q89" s="478">
        <f>(O89-P89)</f>
        <v>6</v>
      </c>
      <c r="R89" s="68">
        <v>13</v>
      </c>
      <c r="S89" s="22">
        <v>5</v>
      </c>
      <c r="T89" s="479">
        <v>8</v>
      </c>
      <c r="U89" s="516">
        <v>1</v>
      </c>
      <c r="V89" s="501">
        <v>1</v>
      </c>
      <c r="W89" s="500">
        <v>0</v>
      </c>
      <c r="X89" s="502">
        <v>0</v>
      </c>
      <c r="Y89" s="501">
        <v>0</v>
      </c>
      <c r="Z89" s="500">
        <v>0</v>
      </c>
      <c r="AA89" s="502">
        <v>1</v>
      </c>
      <c r="AB89" s="501">
        <v>1</v>
      </c>
      <c r="AC89" s="169">
        <v>0</v>
      </c>
      <c r="AD89" s="68">
        <v>7</v>
      </c>
      <c r="AE89" s="12">
        <v>7</v>
      </c>
      <c r="AF89" s="169">
        <v>0</v>
      </c>
      <c r="AG89" s="68">
        <v>3</v>
      </c>
      <c r="AH89" s="12">
        <v>3</v>
      </c>
      <c r="AI89" s="169">
        <v>0</v>
      </c>
      <c r="AJ89" s="68">
        <v>4</v>
      </c>
      <c r="AK89" s="12">
        <v>4</v>
      </c>
      <c r="AL89" s="169">
        <v>0</v>
      </c>
      <c r="AM89" s="68">
        <v>3</v>
      </c>
      <c r="AN89" s="12">
        <v>3</v>
      </c>
      <c r="AO89" s="169">
        <v>0</v>
      </c>
      <c r="AP89" s="68">
        <v>4</v>
      </c>
      <c r="AQ89" s="12">
        <v>2</v>
      </c>
      <c r="AR89" s="503">
        <v>2</v>
      </c>
      <c r="AS89" s="510">
        <v>0</v>
      </c>
      <c r="AT89" s="12">
        <v>0</v>
      </c>
      <c r="AU89" s="503">
        <v>0</v>
      </c>
      <c r="AV89" s="68">
        <v>18</v>
      </c>
      <c r="AW89" s="12">
        <v>18</v>
      </c>
      <c r="AX89" s="511">
        <v>0</v>
      </c>
      <c r="AY89" s="510">
        <v>68</v>
      </c>
      <c r="AZ89" s="12">
        <v>68</v>
      </c>
      <c r="BA89" s="503">
        <v>0</v>
      </c>
      <c r="BB89" s="510">
        <v>27</v>
      </c>
      <c r="BC89" s="12">
        <v>27</v>
      </c>
      <c r="BD89" s="503">
        <v>0</v>
      </c>
      <c r="BE89" s="510">
        <v>57</v>
      </c>
      <c r="BF89" s="12">
        <v>46</v>
      </c>
      <c r="BG89" s="503">
        <v>11</v>
      </c>
      <c r="BH89" s="510">
        <v>55</v>
      </c>
      <c r="BI89" s="12">
        <v>55</v>
      </c>
      <c r="BJ89" s="503">
        <v>0</v>
      </c>
      <c r="BK89" s="510">
        <v>27</v>
      </c>
      <c r="BL89" s="12">
        <v>27</v>
      </c>
      <c r="BM89" s="503">
        <v>0</v>
      </c>
      <c r="BN89" s="510">
        <v>34</v>
      </c>
      <c r="BO89" s="12">
        <v>34</v>
      </c>
      <c r="BP89" s="503">
        <v>0</v>
      </c>
      <c r="BQ89" s="510">
        <v>37</v>
      </c>
      <c r="BR89" s="12">
        <v>37</v>
      </c>
      <c r="BS89" s="503">
        <v>0</v>
      </c>
      <c r="BT89" s="510">
        <v>47</v>
      </c>
      <c r="BU89" s="12">
        <v>11</v>
      </c>
      <c r="BV89" s="503">
        <v>36</v>
      </c>
      <c r="BW89" s="510">
        <v>11</v>
      </c>
      <c r="BX89" s="12">
        <v>11</v>
      </c>
      <c r="BY89" s="503">
        <v>0</v>
      </c>
      <c r="BZ89" s="510">
        <v>4</v>
      </c>
      <c r="CA89" s="12">
        <v>4</v>
      </c>
      <c r="CB89" s="511">
        <v>0</v>
      </c>
      <c r="CC89" s="5"/>
    </row>
    <row r="90" spans="2:81" ht="15.75" x14ac:dyDescent="0.25">
      <c r="B90" s="497" t="s">
        <v>83</v>
      </c>
      <c r="C90" s="69">
        <f t="shared" si="14"/>
        <v>0</v>
      </c>
      <c r="D90" s="69">
        <f t="shared" si="15"/>
        <v>0</v>
      </c>
      <c r="E90" s="69">
        <f t="shared" si="16"/>
        <v>0</v>
      </c>
      <c r="F90" s="480">
        <v>8</v>
      </c>
      <c r="G90" s="481">
        <v>8</v>
      </c>
      <c r="H90" s="482">
        <v>0</v>
      </c>
      <c r="I90" s="480">
        <v>3</v>
      </c>
      <c r="J90" s="481">
        <v>3</v>
      </c>
      <c r="K90" s="500">
        <v>0</v>
      </c>
      <c r="L90" s="480">
        <v>5</v>
      </c>
      <c r="M90" s="482">
        <v>5</v>
      </c>
      <c r="N90" s="482">
        <v>0</v>
      </c>
      <c r="O90" s="498">
        <v>0</v>
      </c>
      <c r="P90" s="94">
        <v>0</v>
      </c>
      <c r="Q90" s="482"/>
      <c r="R90" s="68">
        <v>0</v>
      </c>
      <c r="S90" s="22"/>
      <c r="T90" s="499"/>
      <c r="U90" s="516">
        <v>0</v>
      </c>
      <c r="V90" s="501">
        <v>0</v>
      </c>
      <c r="W90" s="500">
        <v>0</v>
      </c>
      <c r="X90" s="502">
        <v>1</v>
      </c>
      <c r="Y90" s="501">
        <v>1</v>
      </c>
      <c r="Z90" s="500">
        <v>0</v>
      </c>
      <c r="AA90" s="502">
        <v>1</v>
      </c>
      <c r="AB90" s="501">
        <v>1</v>
      </c>
      <c r="AC90" s="169">
        <v>0</v>
      </c>
      <c r="AD90" s="68">
        <v>1</v>
      </c>
      <c r="AE90" s="12">
        <v>1</v>
      </c>
      <c r="AF90" s="169">
        <v>0</v>
      </c>
      <c r="AG90" s="68">
        <v>0</v>
      </c>
      <c r="AH90" s="12">
        <v>0</v>
      </c>
      <c r="AI90" s="169">
        <v>0</v>
      </c>
      <c r="AJ90" s="68">
        <v>1</v>
      </c>
      <c r="AK90" s="12">
        <v>1</v>
      </c>
      <c r="AL90" s="169">
        <v>0</v>
      </c>
      <c r="AM90" s="68">
        <v>1</v>
      </c>
      <c r="AN90" s="12">
        <v>1</v>
      </c>
      <c r="AO90" s="169">
        <v>0</v>
      </c>
      <c r="AP90" s="68">
        <v>1</v>
      </c>
      <c r="AQ90" s="12">
        <v>1</v>
      </c>
      <c r="AR90" s="503">
        <v>0</v>
      </c>
      <c r="AS90" s="510">
        <v>0</v>
      </c>
      <c r="AT90" s="12">
        <v>0</v>
      </c>
      <c r="AU90" s="503">
        <v>0</v>
      </c>
      <c r="AV90" s="68">
        <v>2</v>
      </c>
      <c r="AW90" s="12">
        <v>2</v>
      </c>
      <c r="AX90" s="511">
        <v>0</v>
      </c>
      <c r="AY90" s="510">
        <v>1</v>
      </c>
      <c r="AZ90" s="12">
        <v>1</v>
      </c>
      <c r="BA90" s="503">
        <v>0</v>
      </c>
      <c r="BB90" s="510">
        <v>3</v>
      </c>
      <c r="BC90" s="12">
        <v>3</v>
      </c>
      <c r="BD90" s="503">
        <v>0</v>
      </c>
      <c r="BE90" s="510">
        <v>3</v>
      </c>
      <c r="BF90" s="12">
        <v>3</v>
      </c>
      <c r="BG90" s="503">
        <v>0</v>
      </c>
      <c r="BH90" s="510">
        <v>0</v>
      </c>
      <c r="BI90" s="12">
        <v>0</v>
      </c>
      <c r="BJ90" s="503">
        <v>0</v>
      </c>
      <c r="BK90" s="510">
        <v>6</v>
      </c>
      <c r="BL90" s="12">
        <v>6</v>
      </c>
      <c r="BM90" s="503">
        <v>0</v>
      </c>
      <c r="BN90" s="510">
        <v>12</v>
      </c>
      <c r="BO90" s="12">
        <v>12</v>
      </c>
      <c r="BP90" s="503">
        <v>0</v>
      </c>
      <c r="BQ90" s="510">
        <v>21</v>
      </c>
      <c r="BR90" s="12">
        <v>21</v>
      </c>
      <c r="BS90" s="503">
        <v>0</v>
      </c>
      <c r="BT90" s="510">
        <v>6</v>
      </c>
      <c r="BU90" s="12">
        <v>6</v>
      </c>
      <c r="BV90" s="503">
        <v>0</v>
      </c>
      <c r="BW90" s="510">
        <v>4</v>
      </c>
      <c r="BX90" s="12">
        <v>4</v>
      </c>
      <c r="BY90" s="503">
        <v>0</v>
      </c>
      <c r="BZ90" s="510">
        <v>10</v>
      </c>
      <c r="CA90" s="12">
        <v>10</v>
      </c>
      <c r="CB90" s="511">
        <v>0</v>
      </c>
      <c r="CC90" s="5"/>
    </row>
    <row r="91" spans="2:81" ht="15.75" x14ac:dyDescent="0.25">
      <c r="B91" s="497" t="s">
        <v>84</v>
      </c>
      <c r="C91" s="69">
        <f t="shared" si="14"/>
        <v>68</v>
      </c>
      <c r="D91" s="69">
        <f t="shared" si="15"/>
        <v>68</v>
      </c>
      <c r="E91" s="69">
        <f t="shared" si="16"/>
        <v>0</v>
      </c>
      <c r="F91" s="480">
        <v>269</v>
      </c>
      <c r="G91" s="481">
        <v>269</v>
      </c>
      <c r="H91" s="482">
        <v>0</v>
      </c>
      <c r="I91" s="480">
        <v>109</v>
      </c>
      <c r="J91" s="481">
        <v>109</v>
      </c>
      <c r="K91" s="500">
        <v>0</v>
      </c>
      <c r="L91" s="480">
        <v>160</v>
      </c>
      <c r="M91" s="482">
        <v>160</v>
      </c>
      <c r="N91" s="482">
        <v>0</v>
      </c>
      <c r="O91" s="498">
        <v>35</v>
      </c>
      <c r="P91" s="94">
        <v>35</v>
      </c>
      <c r="Q91" s="478">
        <f>(O91-P91)</f>
        <v>0</v>
      </c>
      <c r="R91" s="68">
        <v>33</v>
      </c>
      <c r="S91" s="22">
        <v>33</v>
      </c>
      <c r="T91" s="479">
        <v>0</v>
      </c>
      <c r="U91" s="516">
        <v>24</v>
      </c>
      <c r="V91" s="501">
        <v>24</v>
      </c>
      <c r="W91" s="500">
        <v>0</v>
      </c>
      <c r="X91" s="502">
        <v>21</v>
      </c>
      <c r="Y91" s="501">
        <v>21</v>
      </c>
      <c r="Z91" s="500">
        <v>0</v>
      </c>
      <c r="AA91" s="502">
        <v>27</v>
      </c>
      <c r="AB91" s="501">
        <v>27</v>
      </c>
      <c r="AC91" s="169">
        <v>0</v>
      </c>
      <c r="AD91" s="68">
        <v>17</v>
      </c>
      <c r="AE91" s="12">
        <v>17</v>
      </c>
      <c r="AF91" s="169">
        <v>0</v>
      </c>
      <c r="AG91" s="68">
        <v>20</v>
      </c>
      <c r="AH91" s="12">
        <v>20</v>
      </c>
      <c r="AI91" s="169">
        <v>0</v>
      </c>
      <c r="AJ91" s="68">
        <v>45</v>
      </c>
      <c r="AK91" s="12">
        <v>45</v>
      </c>
      <c r="AL91" s="169">
        <v>0</v>
      </c>
      <c r="AM91" s="68">
        <v>32</v>
      </c>
      <c r="AN91" s="12">
        <v>32</v>
      </c>
      <c r="AO91" s="169">
        <v>0</v>
      </c>
      <c r="AP91" s="68">
        <v>21</v>
      </c>
      <c r="AQ91" s="12">
        <v>21</v>
      </c>
      <c r="AR91" s="503">
        <v>0</v>
      </c>
      <c r="AS91" s="510">
        <v>33</v>
      </c>
      <c r="AT91" s="12">
        <v>33</v>
      </c>
      <c r="AU91" s="503">
        <v>0</v>
      </c>
      <c r="AV91" s="68">
        <v>29</v>
      </c>
      <c r="AW91" s="12">
        <v>29</v>
      </c>
      <c r="AX91" s="511">
        <v>0</v>
      </c>
      <c r="AY91" s="510">
        <v>29</v>
      </c>
      <c r="AZ91" s="12">
        <v>29</v>
      </c>
      <c r="BA91" s="503">
        <v>0</v>
      </c>
      <c r="BB91" s="510">
        <v>58</v>
      </c>
      <c r="BC91" s="12">
        <v>58</v>
      </c>
      <c r="BD91" s="503">
        <v>0</v>
      </c>
      <c r="BE91" s="510">
        <v>93</v>
      </c>
      <c r="BF91" s="12">
        <v>93</v>
      </c>
      <c r="BG91" s="503">
        <v>0</v>
      </c>
      <c r="BH91" s="510">
        <v>114</v>
      </c>
      <c r="BI91" s="12">
        <v>114</v>
      </c>
      <c r="BJ91" s="503">
        <v>0</v>
      </c>
      <c r="BK91" s="510">
        <v>149</v>
      </c>
      <c r="BL91" s="12">
        <v>149</v>
      </c>
      <c r="BM91" s="503">
        <v>0</v>
      </c>
      <c r="BN91" s="510">
        <v>152</v>
      </c>
      <c r="BO91" s="12">
        <v>152</v>
      </c>
      <c r="BP91" s="503">
        <v>0</v>
      </c>
      <c r="BQ91" s="510">
        <v>139</v>
      </c>
      <c r="BR91" s="12">
        <v>139</v>
      </c>
      <c r="BS91" s="503">
        <v>0</v>
      </c>
      <c r="BT91" s="510">
        <v>130</v>
      </c>
      <c r="BU91" s="12">
        <v>130</v>
      </c>
      <c r="BV91" s="503">
        <v>0</v>
      </c>
      <c r="BW91" s="510">
        <v>107</v>
      </c>
      <c r="BX91" s="12">
        <v>107</v>
      </c>
      <c r="BY91" s="503">
        <v>0</v>
      </c>
      <c r="BZ91" s="510">
        <v>109</v>
      </c>
      <c r="CA91" s="12">
        <v>109</v>
      </c>
      <c r="CB91" s="511">
        <v>0</v>
      </c>
      <c r="CC91" s="5"/>
    </row>
    <row r="92" spans="2:81" ht="15.75" x14ac:dyDescent="0.25">
      <c r="B92" s="497" t="s">
        <v>85</v>
      </c>
      <c r="C92" s="69">
        <f t="shared" si="14"/>
        <v>0</v>
      </c>
      <c r="D92" s="69">
        <f t="shared" si="15"/>
        <v>0</v>
      </c>
      <c r="E92" s="69">
        <f t="shared" si="16"/>
        <v>0</v>
      </c>
      <c r="F92" s="480">
        <v>0</v>
      </c>
      <c r="G92" s="481">
        <v>0</v>
      </c>
      <c r="H92" s="482">
        <v>0</v>
      </c>
      <c r="I92" s="480">
        <v>0</v>
      </c>
      <c r="J92" s="481">
        <v>0</v>
      </c>
      <c r="K92" s="500">
        <v>0</v>
      </c>
      <c r="L92" s="480">
        <v>0</v>
      </c>
      <c r="M92" s="482">
        <v>0</v>
      </c>
      <c r="N92" s="482">
        <v>0</v>
      </c>
      <c r="O92" s="498">
        <v>0</v>
      </c>
      <c r="P92" s="94">
        <v>0</v>
      </c>
      <c r="Q92" s="482"/>
      <c r="R92" s="68">
        <v>0</v>
      </c>
      <c r="S92" s="5"/>
      <c r="T92" s="499"/>
      <c r="U92" s="516">
        <v>0</v>
      </c>
      <c r="V92" s="501">
        <v>0</v>
      </c>
      <c r="W92" s="500">
        <v>0</v>
      </c>
      <c r="X92" s="502">
        <v>0</v>
      </c>
      <c r="Y92" s="501">
        <v>0</v>
      </c>
      <c r="Z92" s="500">
        <v>0</v>
      </c>
      <c r="AA92" s="502">
        <v>0</v>
      </c>
      <c r="AB92" s="501">
        <v>0</v>
      </c>
      <c r="AC92" s="169">
        <v>0</v>
      </c>
      <c r="AD92" s="68">
        <v>0</v>
      </c>
      <c r="AE92" s="12">
        <v>0</v>
      </c>
      <c r="AF92" s="169">
        <v>0</v>
      </c>
      <c r="AG92" s="68">
        <v>0</v>
      </c>
      <c r="AH92" s="12">
        <v>0</v>
      </c>
      <c r="AI92" s="169">
        <v>0</v>
      </c>
      <c r="AJ92" s="68">
        <v>0</v>
      </c>
      <c r="AK92" s="12">
        <v>0</v>
      </c>
      <c r="AL92" s="169">
        <v>0</v>
      </c>
      <c r="AM92" s="68">
        <v>0</v>
      </c>
      <c r="AN92" s="12">
        <v>0</v>
      </c>
      <c r="AO92" s="169">
        <v>0</v>
      </c>
      <c r="AP92" s="68">
        <v>0</v>
      </c>
      <c r="AQ92" s="12">
        <v>0</v>
      </c>
      <c r="AR92" s="503">
        <v>0</v>
      </c>
      <c r="AS92" s="510">
        <v>0</v>
      </c>
      <c r="AT92" s="12">
        <v>0</v>
      </c>
      <c r="AU92" s="503">
        <v>0</v>
      </c>
      <c r="AV92" s="68">
        <v>0</v>
      </c>
      <c r="AW92" s="12">
        <v>0</v>
      </c>
      <c r="AX92" s="511">
        <v>0</v>
      </c>
      <c r="AY92" s="510">
        <v>12</v>
      </c>
      <c r="AZ92" s="12">
        <v>12</v>
      </c>
      <c r="BA92" s="503">
        <v>0</v>
      </c>
      <c r="BB92" s="510">
        <v>8</v>
      </c>
      <c r="BC92" s="12">
        <v>8</v>
      </c>
      <c r="BD92" s="503">
        <v>0</v>
      </c>
      <c r="BE92" s="510">
        <v>26</v>
      </c>
      <c r="BF92" s="12">
        <v>26</v>
      </c>
      <c r="BG92" s="503">
        <v>0</v>
      </c>
      <c r="BH92" s="510">
        <v>6</v>
      </c>
      <c r="BI92" s="12">
        <v>6</v>
      </c>
      <c r="BJ92" s="503">
        <v>0</v>
      </c>
      <c r="BK92" s="510">
        <v>0</v>
      </c>
      <c r="BL92" s="12">
        <v>0</v>
      </c>
      <c r="BM92" s="503">
        <v>0</v>
      </c>
      <c r="BN92" s="510">
        <v>0</v>
      </c>
      <c r="BO92" s="12">
        <v>0</v>
      </c>
      <c r="BP92" s="503">
        <v>0</v>
      </c>
      <c r="BQ92" s="510">
        <v>0</v>
      </c>
      <c r="BR92" s="12">
        <v>0</v>
      </c>
      <c r="BS92" s="503">
        <v>0</v>
      </c>
      <c r="BT92" s="510">
        <v>0</v>
      </c>
      <c r="BU92" s="12"/>
      <c r="BV92" s="503">
        <v>0</v>
      </c>
      <c r="BW92" s="510">
        <v>3</v>
      </c>
      <c r="BX92" s="12">
        <v>3</v>
      </c>
      <c r="BY92" s="503">
        <v>0</v>
      </c>
      <c r="BZ92" s="510">
        <v>0</v>
      </c>
      <c r="CA92" s="12">
        <v>0</v>
      </c>
      <c r="CB92" s="511">
        <v>0</v>
      </c>
      <c r="CC92" s="5"/>
    </row>
    <row r="93" spans="2:81" ht="15.75" x14ac:dyDescent="0.25">
      <c r="B93" s="497" t="s">
        <v>86</v>
      </c>
      <c r="C93" s="69">
        <f t="shared" si="14"/>
        <v>3</v>
      </c>
      <c r="D93" s="69">
        <f t="shared" si="15"/>
        <v>3</v>
      </c>
      <c r="E93" s="69">
        <f t="shared" si="16"/>
        <v>0</v>
      </c>
      <c r="F93" s="480">
        <v>52</v>
      </c>
      <c r="G93" s="481">
        <v>52</v>
      </c>
      <c r="H93" s="482">
        <v>0</v>
      </c>
      <c r="I93" s="480">
        <v>12</v>
      </c>
      <c r="J93" s="481">
        <v>12</v>
      </c>
      <c r="K93" s="500">
        <v>0</v>
      </c>
      <c r="L93" s="480">
        <v>40</v>
      </c>
      <c r="M93" s="482">
        <v>40</v>
      </c>
      <c r="N93" s="482">
        <v>0</v>
      </c>
      <c r="O93" s="477">
        <v>3</v>
      </c>
      <c r="P93" s="94">
        <v>3</v>
      </c>
      <c r="Q93" s="478">
        <f>(O93-P93)</f>
        <v>0</v>
      </c>
      <c r="R93" s="68">
        <v>0</v>
      </c>
      <c r="S93" s="5"/>
      <c r="T93" s="499"/>
      <c r="U93" s="516">
        <v>0</v>
      </c>
      <c r="V93" s="501">
        <v>0</v>
      </c>
      <c r="W93" s="500">
        <v>0</v>
      </c>
      <c r="X93" s="502">
        <v>5</v>
      </c>
      <c r="Y93" s="501">
        <v>5</v>
      </c>
      <c r="Z93" s="500">
        <v>0</v>
      </c>
      <c r="AA93" s="502">
        <v>4</v>
      </c>
      <c r="AB93" s="501">
        <v>4</v>
      </c>
      <c r="AC93" s="169">
        <v>0</v>
      </c>
      <c r="AD93" s="68">
        <v>2</v>
      </c>
      <c r="AE93" s="12">
        <v>2</v>
      </c>
      <c r="AF93" s="169">
        <v>0</v>
      </c>
      <c r="AG93" s="68">
        <v>1</v>
      </c>
      <c r="AH93" s="12">
        <v>1</v>
      </c>
      <c r="AI93" s="169">
        <v>0</v>
      </c>
      <c r="AJ93" s="68">
        <v>4</v>
      </c>
      <c r="AK93" s="12">
        <v>4</v>
      </c>
      <c r="AL93" s="169">
        <v>0</v>
      </c>
      <c r="AM93" s="68">
        <v>7</v>
      </c>
      <c r="AN93" s="12">
        <v>7</v>
      </c>
      <c r="AO93" s="169">
        <v>0</v>
      </c>
      <c r="AP93" s="68">
        <v>5</v>
      </c>
      <c r="AQ93" s="12">
        <v>5</v>
      </c>
      <c r="AR93" s="503">
        <v>0</v>
      </c>
      <c r="AS93" s="510">
        <v>12</v>
      </c>
      <c r="AT93" s="12">
        <v>12</v>
      </c>
      <c r="AU93" s="503">
        <v>0</v>
      </c>
      <c r="AV93" s="68">
        <v>12</v>
      </c>
      <c r="AW93" s="12">
        <v>12</v>
      </c>
      <c r="AX93" s="511">
        <v>0</v>
      </c>
      <c r="AY93" s="510">
        <v>7</v>
      </c>
      <c r="AZ93" s="12">
        <v>7</v>
      </c>
      <c r="BA93" s="503">
        <v>0</v>
      </c>
      <c r="BB93" s="510">
        <v>8</v>
      </c>
      <c r="BC93" s="12">
        <v>8</v>
      </c>
      <c r="BD93" s="503">
        <v>0</v>
      </c>
      <c r="BE93" s="510">
        <v>53</v>
      </c>
      <c r="BF93" s="12">
        <v>53</v>
      </c>
      <c r="BG93" s="503">
        <v>0</v>
      </c>
      <c r="BH93" s="510">
        <v>19</v>
      </c>
      <c r="BI93" s="12">
        <v>19</v>
      </c>
      <c r="BJ93" s="503">
        <v>0</v>
      </c>
      <c r="BK93" s="510">
        <v>22</v>
      </c>
      <c r="BL93" s="12">
        <v>22</v>
      </c>
      <c r="BM93" s="503">
        <v>0</v>
      </c>
      <c r="BN93" s="510">
        <v>22</v>
      </c>
      <c r="BO93" s="12">
        <v>22</v>
      </c>
      <c r="BP93" s="503">
        <v>0</v>
      </c>
      <c r="BQ93" s="510">
        <v>229</v>
      </c>
      <c r="BR93" s="12">
        <v>229</v>
      </c>
      <c r="BS93" s="503">
        <v>0</v>
      </c>
      <c r="BT93" s="510">
        <v>211</v>
      </c>
      <c r="BU93" s="12">
        <v>211</v>
      </c>
      <c r="BV93" s="503">
        <v>0</v>
      </c>
      <c r="BW93" s="510">
        <v>220</v>
      </c>
      <c r="BX93" s="12">
        <v>220</v>
      </c>
      <c r="BY93" s="503">
        <v>0</v>
      </c>
      <c r="BZ93" s="510">
        <v>210</v>
      </c>
      <c r="CA93" s="12">
        <v>210</v>
      </c>
      <c r="CB93" s="511">
        <v>0</v>
      </c>
      <c r="CC93" s="5"/>
    </row>
    <row r="94" spans="2:81" ht="15.75" x14ac:dyDescent="0.25">
      <c r="B94" s="497"/>
      <c r="C94" s="69"/>
      <c r="D94" s="69"/>
      <c r="E94" s="69"/>
      <c r="F94" s="480"/>
      <c r="G94" s="481"/>
      <c r="H94" s="482"/>
      <c r="I94" s="480"/>
      <c r="J94" s="481"/>
      <c r="K94" s="500"/>
      <c r="L94" s="480"/>
      <c r="M94" s="482"/>
      <c r="N94" s="482"/>
      <c r="O94" s="498"/>
      <c r="P94" s="481"/>
      <c r="Q94" s="482"/>
      <c r="R94" s="70"/>
      <c r="S94" s="5"/>
      <c r="T94" s="499"/>
      <c r="U94" s="480"/>
      <c r="V94" s="501"/>
      <c r="W94" s="500"/>
      <c r="X94" s="70"/>
      <c r="Y94" s="10"/>
      <c r="Z94" s="500"/>
      <c r="AA94" s="514"/>
      <c r="AB94" s="513"/>
      <c r="AC94" s="170"/>
      <c r="AD94" s="68"/>
      <c r="AE94" s="12"/>
      <c r="AF94" s="170"/>
      <c r="AG94" s="70"/>
      <c r="AH94" s="10"/>
      <c r="AI94" s="170"/>
      <c r="AJ94" s="68"/>
      <c r="AK94" s="12"/>
      <c r="AL94" s="169"/>
      <c r="AM94" s="70"/>
      <c r="AN94" s="10"/>
      <c r="AO94" s="169"/>
      <c r="AP94" s="70"/>
      <c r="AQ94" s="10"/>
      <c r="AR94" s="473"/>
      <c r="AS94" s="510"/>
      <c r="AT94" s="12"/>
      <c r="AU94" s="473"/>
      <c r="AV94" s="68"/>
      <c r="AW94" s="12"/>
      <c r="AX94" s="511"/>
      <c r="AY94" s="510"/>
      <c r="AZ94" s="12"/>
      <c r="BA94" s="503"/>
      <c r="BB94" s="510"/>
      <c r="BC94" s="12"/>
      <c r="BD94" s="503"/>
      <c r="BE94" s="510"/>
      <c r="BF94" s="12"/>
      <c r="BG94" s="503"/>
      <c r="BH94" s="510"/>
      <c r="BI94" s="12"/>
      <c r="BJ94" s="503"/>
      <c r="BK94" s="510"/>
      <c r="BL94" s="12"/>
      <c r="BM94" s="503"/>
      <c r="BN94" s="510"/>
      <c r="BO94" s="12"/>
      <c r="BP94" s="503"/>
      <c r="BQ94" s="510"/>
      <c r="BR94" s="12"/>
      <c r="BS94" s="503"/>
      <c r="BT94" s="510"/>
      <c r="BU94" s="12"/>
      <c r="BV94" s="503"/>
      <c r="BW94" s="510"/>
      <c r="BX94" s="12"/>
      <c r="BY94" s="503"/>
      <c r="BZ94" s="510"/>
      <c r="CA94" s="12"/>
      <c r="CB94" s="511"/>
      <c r="CC94" s="5"/>
    </row>
    <row r="95" spans="2:81" ht="15.75" x14ac:dyDescent="0.25">
      <c r="B95" s="174" t="s">
        <v>87</v>
      </c>
      <c r="C95" s="69">
        <f t="shared" si="14"/>
        <v>3343</v>
      </c>
      <c r="D95" s="69">
        <f t="shared" si="15"/>
        <v>1725</v>
      </c>
      <c r="E95" s="69">
        <f t="shared" si="16"/>
        <v>1618</v>
      </c>
      <c r="F95" s="483">
        <v>26804</v>
      </c>
      <c r="G95" s="484">
        <v>11740</v>
      </c>
      <c r="H95" s="478">
        <v>15064</v>
      </c>
      <c r="I95" s="483">
        <v>11059</v>
      </c>
      <c r="J95" s="484">
        <v>5534</v>
      </c>
      <c r="K95" s="485">
        <v>5525</v>
      </c>
      <c r="L95" s="483">
        <v>15745</v>
      </c>
      <c r="M95" s="478">
        <v>6206</v>
      </c>
      <c r="N95" s="478">
        <v>9539</v>
      </c>
      <c r="O95" s="477">
        <v>1857</v>
      </c>
      <c r="P95" s="60">
        <v>793</v>
      </c>
      <c r="Q95" s="478">
        <f t="shared" ref="Q95:Q98" si="20">(O95-P95)</f>
        <v>1064</v>
      </c>
      <c r="R95" s="69">
        <v>1486</v>
      </c>
      <c r="S95" s="34">
        <v>932</v>
      </c>
      <c r="T95" s="479">
        <v>554</v>
      </c>
      <c r="U95" s="515">
        <v>3225</v>
      </c>
      <c r="V95" s="9">
        <v>710</v>
      </c>
      <c r="W95" s="485">
        <v>2515</v>
      </c>
      <c r="X95" s="488">
        <v>1947</v>
      </c>
      <c r="Y95" s="486">
        <v>989</v>
      </c>
      <c r="Z95" s="485">
        <v>958</v>
      </c>
      <c r="AA95" s="488">
        <v>1637</v>
      </c>
      <c r="AB95" s="486">
        <v>1054</v>
      </c>
      <c r="AC95" s="489">
        <v>583</v>
      </c>
      <c r="AD95" s="69">
        <v>2170</v>
      </c>
      <c r="AE95" s="9">
        <v>1414</v>
      </c>
      <c r="AF95" s="489">
        <v>756</v>
      </c>
      <c r="AG95" s="69">
        <v>2080</v>
      </c>
      <c r="AH95" s="9">
        <v>1367</v>
      </c>
      <c r="AI95" s="489">
        <v>713</v>
      </c>
      <c r="AJ95" s="494">
        <v>3839</v>
      </c>
      <c r="AK95" s="140">
        <v>1440</v>
      </c>
      <c r="AL95" s="489">
        <v>2399</v>
      </c>
      <c r="AM95" s="69">
        <v>3514</v>
      </c>
      <c r="AN95" s="9">
        <v>1652</v>
      </c>
      <c r="AO95" s="489">
        <v>1862</v>
      </c>
      <c r="AP95" s="69">
        <v>3981</v>
      </c>
      <c r="AQ95" s="9">
        <v>1174</v>
      </c>
      <c r="AR95" s="491">
        <v>2807</v>
      </c>
      <c r="AS95" s="492">
        <v>2512</v>
      </c>
      <c r="AT95" s="140">
        <v>1031</v>
      </c>
      <c r="AU95" s="493">
        <v>1481</v>
      </c>
      <c r="AV95" s="494">
        <v>1899</v>
      </c>
      <c r="AW95" s="140">
        <v>909</v>
      </c>
      <c r="AX95" s="495">
        <v>990</v>
      </c>
      <c r="AY95" s="492">
        <v>862</v>
      </c>
      <c r="AZ95" s="140">
        <v>862</v>
      </c>
      <c r="BA95" s="493">
        <v>0</v>
      </c>
      <c r="BB95" s="492">
        <v>1476</v>
      </c>
      <c r="BC95" s="140">
        <v>997</v>
      </c>
      <c r="BD95" s="493">
        <v>479</v>
      </c>
      <c r="BE95" s="492">
        <v>3459</v>
      </c>
      <c r="BF95" s="140">
        <v>1408</v>
      </c>
      <c r="BG95" s="493">
        <v>2051</v>
      </c>
      <c r="BH95" s="492">
        <v>3031</v>
      </c>
      <c r="BI95" s="140">
        <v>1237</v>
      </c>
      <c r="BJ95" s="493">
        <v>1794</v>
      </c>
      <c r="BK95" s="492">
        <v>3591</v>
      </c>
      <c r="BL95" s="140">
        <v>1700</v>
      </c>
      <c r="BM95" s="493">
        <v>1891</v>
      </c>
      <c r="BN95" s="492">
        <v>3821</v>
      </c>
      <c r="BO95" s="140">
        <v>2376</v>
      </c>
      <c r="BP95" s="493">
        <v>1445</v>
      </c>
      <c r="BQ95" s="492">
        <v>4428</v>
      </c>
      <c r="BR95" s="140">
        <v>2339</v>
      </c>
      <c r="BS95" s="493">
        <v>2089</v>
      </c>
      <c r="BT95" s="492">
        <v>5013</v>
      </c>
      <c r="BU95" s="140">
        <v>2909</v>
      </c>
      <c r="BV95" s="493">
        <v>2104</v>
      </c>
      <c r="BW95" s="492">
        <v>5249</v>
      </c>
      <c r="BX95" s="140">
        <v>3191</v>
      </c>
      <c r="BY95" s="493">
        <v>2058</v>
      </c>
      <c r="BZ95" s="492">
        <v>4950</v>
      </c>
      <c r="CA95" s="140">
        <v>2931</v>
      </c>
      <c r="CB95" s="495">
        <v>2019</v>
      </c>
      <c r="CC95" s="496"/>
    </row>
    <row r="96" spans="2:81" ht="15.75" x14ac:dyDescent="0.25">
      <c r="B96" s="497" t="s">
        <v>88</v>
      </c>
      <c r="C96" s="68">
        <f t="shared" si="14"/>
        <v>197</v>
      </c>
      <c r="D96" s="68">
        <f t="shared" si="15"/>
        <v>80</v>
      </c>
      <c r="E96" s="68">
        <f t="shared" si="16"/>
        <v>117</v>
      </c>
      <c r="F96" s="480">
        <v>2551</v>
      </c>
      <c r="G96" s="481">
        <v>832</v>
      </c>
      <c r="H96" s="482">
        <v>1719</v>
      </c>
      <c r="I96" s="480">
        <v>402</v>
      </c>
      <c r="J96" s="481">
        <v>274</v>
      </c>
      <c r="K96" s="500">
        <v>128</v>
      </c>
      <c r="L96" s="480">
        <v>2149</v>
      </c>
      <c r="M96" s="482">
        <v>558</v>
      </c>
      <c r="N96" s="482">
        <v>1591</v>
      </c>
      <c r="O96" s="498">
        <v>111</v>
      </c>
      <c r="P96" s="94">
        <v>37</v>
      </c>
      <c r="Q96" s="478">
        <f t="shared" si="20"/>
        <v>74</v>
      </c>
      <c r="R96" s="68">
        <v>86</v>
      </c>
      <c r="S96" s="22">
        <v>43</v>
      </c>
      <c r="T96" s="479">
        <v>43</v>
      </c>
      <c r="U96" s="516">
        <v>66</v>
      </c>
      <c r="V96" s="12">
        <v>2</v>
      </c>
      <c r="W96" s="500">
        <v>64</v>
      </c>
      <c r="X96" s="502">
        <v>20</v>
      </c>
      <c r="Y96" s="501">
        <v>10</v>
      </c>
      <c r="Z96" s="500">
        <v>10</v>
      </c>
      <c r="AA96" s="502">
        <v>80</v>
      </c>
      <c r="AB96" s="501">
        <v>32</v>
      </c>
      <c r="AC96" s="169">
        <v>48</v>
      </c>
      <c r="AD96" s="68">
        <v>75</v>
      </c>
      <c r="AE96" s="12">
        <v>69</v>
      </c>
      <c r="AF96" s="169">
        <v>6</v>
      </c>
      <c r="AG96" s="68">
        <v>161</v>
      </c>
      <c r="AH96" s="12">
        <v>161</v>
      </c>
      <c r="AI96" s="169">
        <v>0</v>
      </c>
      <c r="AJ96" s="68">
        <v>247</v>
      </c>
      <c r="AK96" s="12">
        <v>149</v>
      </c>
      <c r="AL96" s="169">
        <v>98</v>
      </c>
      <c r="AM96" s="68">
        <v>302</v>
      </c>
      <c r="AN96" s="12">
        <v>178</v>
      </c>
      <c r="AO96" s="169">
        <v>124</v>
      </c>
      <c r="AP96" s="68">
        <v>1008</v>
      </c>
      <c r="AQ96" s="12">
        <v>85</v>
      </c>
      <c r="AR96" s="503">
        <v>923</v>
      </c>
      <c r="AS96" s="510">
        <v>432</v>
      </c>
      <c r="AT96" s="12">
        <v>56</v>
      </c>
      <c r="AU96" s="503">
        <v>376</v>
      </c>
      <c r="AV96" s="68">
        <v>160</v>
      </c>
      <c r="AW96" s="12">
        <v>90</v>
      </c>
      <c r="AX96" s="511">
        <v>70</v>
      </c>
      <c r="AY96" s="510">
        <v>72</v>
      </c>
      <c r="AZ96" s="12">
        <v>72</v>
      </c>
      <c r="BA96" s="503">
        <v>0</v>
      </c>
      <c r="BB96" s="510">
        <v>67</v>
      </c>
      <c r="BC96" s="12">
        <v>57</v>
      </c>
      <c r="BD96" s="503">
        <v>10</v>
      </c>
      <c r="BE96" s="510">
        <v>137</v>
      </c>
      <c r="BF96" s="12">
        <v>73</v>
      </c>
      <c r="BG96" s="503">
        <v>64</v>
      </c>
      <c r="BH96" s="510">
        <v>94</v>
      </c>
      <c r="BI96" s="12">
        <v>74</v>
      </c>
      <c r="BJ96" s="503">
        <v>20</v>
      </c>
      <c r="BK96" s="510">
        <v>196</v>
      </c>
      <c r="BL96" s="12">
        <v>124</v>
      </c>
      <c r="BM96" s="503">
        <v>72</v>
      </c>
      <c r="BN96" s="510">
        <v>0</v>
      </c>
      <c r="BO96" s="12">
        <v>0</v>
      </c>
      <c r="BP96" s="503">
        <v>0</v>
      </c>
      <c r="BQ96" s="510">
        <v>479</v>
      </c>
      <c r="BR96" s="12">
        <v>172</v>
      </c>
      <c r="BS96" s="503">
        <v>307</v>
      </c>
      <c r="BT96" s="510">
        <v>3363</v>
      </c>
      <c r="BU96" s="12">
        <v>1999</v>
      </c>
      <c r="BV96" s="503">
        <v>1364</v>
      </c>
      <c r="BW96" s="510">
        <v>572</v>
      </c>
      <c r="BX96" s="12">
        <v>375</v>
      </c>
      <c r="BY96" s="503">
        <v>197</v>
      </c>
      <c r="BZ96" s="510">
        <v>568</v>
      </c>
      <c r="CA96" s="12">
        <v>336</v>
      </c>
      <c r="CB96" s="511">
        <v>232</v>
      </c>
      <c r="CC96" s="5"/>
    </row>
    <row r="97" spans="2:81" ht="15.75" x14ac:dyDescent="0.25">
      <c r="B97" s="497" t="s">
        <v>89</v>
      </c>
      <c r="C97" s="68">
        <f t="shared" si="14"/>
        <v>2879</v>
      </c>
      <c r="D97" s="68">
        <f t="shared" si="15"/>
        <v>1378</v>
      </c>
      <c r="E97" s="68">
        <f t="shared" si="16"/>
        <v>1501</v>
      </c>
      <c r="F97" s="480">
        <v>21051</v>
      </c>
      <c r="G97" s="481">
        <v>10688</v>
      </c>
      <c r="H97" s="482">
        <v>10363</v>
      </c>
      <c r="I97" s="480">
        <v>9313</v>
      </c>
      <c r="J97" s="481">
        <v>5104</v>
      </c>
      <c r="K97" s="500">
        <v>4209</v>
      </c>
      <c r="L97" s="480">
        <v>11738</v>
      </c>
      <c r="M97" s="482">
        <v>5584</v>
      </c>
      <c r="N97" s="482">
        <v>6154</v>
      </c>
      <c r="O97" s="498">
        <v>1660</v>
      </c>
      <c r="P97" s="94">
        <v>670</v>
      </c>
      <c r="Q97" s="478">
        <f t="shared" si="20"/>
        <v>990</v>
      </c>
      <c r="R97" s="68">
        <v>1219</v>
      </c>
      <c r="S97" s="22">
        <v>708</v>
      </c>
      <c r="T97" s="479">
        <v>511</v>
      </c>
      <c r="U97" s="516">
        <v>2414</v>
      </c>
      <c r="V97" s="12">
        <v>633</v>
      </c>
      <c r="W97" s="500">
        <v>1781</v>
      </c>
      <c r="X97" s="502">
        <v>1835</v>
      </c>
      <c r="Y97" s="501">
        <v>957</v>
      </c>
      <c r="Z97" s="500">
        <v>878</v>
      </c>
      <c r="AA97" s="502">
        <v>1411</v>
      </c>
      <c r="AB97" s="501">
        <v>1001</v>
      </c>
      <c r="AC97" s="169">
        <v>410</v>
      </c>
      <c r="AD97" s="68">
        <v>1789</v>
      </c>
      <c r="AE97" s="12">
        <v>1314</v>
      </c>
      <c r="AF97" s="169">
        <v>475</v>
      </c>
      <c r="AG97" s="68">
        <v>1864</v>
      </c>
      <c r="AH97" s="12">
        <v>1199</v>
      </c>
      <c r="AI97" s="169">
        <v>665</v>
      </c>
      <c r="AJ97" s="68">
        <v>3014</v>
      </c>
      <c r="AK97" s="12">
        <v>1275</v>
      </c>
      <c r="AL97" s="169">
        <v>1739</v>
      </c>
      <c r="AM97" s="68">
        <v>2519</v>
      </c>
      <c r="AN97" s="12">
        <v>1461</v>
      </c>
      <c r="AO97" s="169">
        <v>1058</v>
      </c>
      <c r="AP97" s="68">
        <v>2677</v>
      </c>
      <c r="AQ97" s="12">
        <v>1069</v>
      </c>
      <c r="AR97" s="503">
        <v>1608</v>
      </c>
      <c r="AS97" s="510">
        <v>1789</v>
      </c>
      <c r="AT97" s="12">
        <v>960</v>
      </c>
      <c r="AU97" s="503">
        <v>829</v>
      </c>
      <c r="AV97" s="68">
        <v>1739</v>
      </c>
      <c r="AW97" s="12">
        <v>819</v>
      </c>
      <c r="AX97" s="511">
        <v>920</v>
      </c>
      <c r="AY97" s="510">
        <v>790</v>
      </c>
      <c r="AZ97" s="12">
        <v>790</v>
      </c>
      <c r="BA97" s="503">
        <v>0</v>
      </c>
      <c r="BB97" s="510">
        <v>1255</v>
      </c>
      <c r="BC97" s="12">
        <v>932</v>
      </c>
      <c r="BD97" s="503">
        <v>323</v>
      </c>
      <c r="BE97" s="510">
        <v>2793</v>
      </c>
      <c r="BF97" s="12">
        <v>1278</v>
      </c>
      <c r="BG97" s="503">
        <v>1515</v>
      </c>
      <c r="BH97" s="510">
        <v>2894</v>
      </c>
      <c r="BI97" s="12">
        <v>1120</v>
      </c>
      <c r="BJ97" s="503">
        <v>1774</v>
      </c>
      <c r="BK97" s="510">
        <v>2593</v>
      </c>
      <c r="BL97" s="12">
        <v>1556</v>
      </c>
      <c r="BM97" s="503">
        <v>1037</v>
      </c>
      <c r="BN97" s="510">
        <v>3583</v>
      </c>
      <c r="BO97" s="12">
        <v>2188</v>
      </c>
      <c r="BP97" s="503">
        <v>1395</v>
      </c>
      <c r="BQ97" s="510">
        <v>2982</v>
      </c>
      <c r="BR97" s="12">
        <v>1747</v>
      </c>
      <c r="BS97" s="503">
        <v>1235</v>
      </c>
      <c r="BT97" s="510">
        <v>523</v>
      </c>
      <c r="BU97" s="12">
        <v>414</v>
      </c>
      <c r="BV97" s="503">
        <v>109</v>
      </c>
      <c r="BW97" s="510">
        <v>3546</v>
      </c>
      <c r="BX97" s="12">
        <v>2325</v>
      </c>
      <c r="BY97" s="503">
        <v>1221</v>
      </c>
      <c r="BZ97" s="510">
        <v>3790</v>
      </c>
      <c r="CA97" s="12">
        <v>2343</v>
      </c>
      <c r="CB97" s="511">
        <v>1447</v>
      </c>
      <c r="CC97" s="5"/>
    </row>
    <row r="98" spans="2:81" ht="15.75" x14ac:dyDescent="0.25">
      <c r="B98" s="497" t="s">
        <v>90</v>
      </c>
      <c r="C98" s="68">
        <f t="shared" si="14"/>
        <v>267</v>
      </c>
      <c r="D98" s="68">
        <f t="shared" si="15"/>
        <v>267</v>
      </c>
      <c r="E98" s="68">
        <f t="shared" si="16"/>
        <v>0</v>
      </c>
      <c r="F98" s="480">
        <v>3202</v>
      </c>
      <c r="G98" s="481">
        <v>220</v>
      </c>
      <c r="H98" s="482">
        <v>2982</v>
      </c>
      <c r="I98" s="480">
        <v>1344</v>
      </c>
      <c r="J98" s="481">
        <v>156</v>
      </c>
      <c r="K98" s="500">
        <v>1188</v>
      </c>
      <c r="L98" s="480">
        <v>1858</v>
      </c>
      <c r="M98" s="482">
        <v>64</v>
      </c>
      <c r="N98" s="482">
        <v>1794</v>
      </c>
      <c r="O98" s="498">
        <v>86</v>
      </c>
      <c r="P98" s="94">
        <v>86</v>
      </c>
      <c r="Q98" s="478">
        <f t="shared" si="20"/>
        <v>0</v>
      </c>
      <c r="R98" s="68">
        <v>181</v>
      </c>
      <c r="S98" s="22">
        <v>181</v>
      </c>
      <c r="T98" s="479">
        <v>0</v>
      </c>
      <c r="U98" s="516">
        <v>745</v>
      </c>
      <c r="V98" s="12">
        <v>75</v>
      </c>
      <c r="W98" s="500">
        <v>670</v>
      </c>
      <c r="X98" s="502">
        <v>92</v>
      </c>
      <c r="Y98" s="501">
        <v>22</v>
      </c>
      <c r="Z98" s="500">
        <v>70</v>
      </c>
      <c r="AA98" s="502">
        <v>146</v>
      </c>
      <c r="AB98" s="501">
        <v>21</v>
      </c>
      <c r="AC98" s="169">
        <v>125</v>
      </c>
      <c r="AD98" s="68">
        <v>306</v>
      </c>
      <c r="AE98" s="12">
        <v>31</v>
      </c>
      <c r="AF98" s="169">
        <v>275</v>
      </c>
      <c r="AG98" s="68">
        <v>55</v>
      </c>
      <c r="AH98" s="12">
        <v>7</v>
      </c>
      <c r="AI98" s="169">
        <v>48</v>
      </c>
      <c r="AJ98" s="68">
        <v>578</v>
      </c>
      <c r="AK98" s="12">
        <v>16</v>
      </c>
      <c r="AL98" s="169">
        <v>562</v>
      </c>
      <c r="AM98" s="68">
        <v>693</v>
      </c>
      <c r="AN98" s="12">
        <v>13</v>
      </c>
      <c r="AO98" s="169">
        <v>680</v>
      </c>
      <c r="AP98" s="68">
        <v>296</v>
      </c>
      <c r="AQ98" s="12">
        <v>20</v>
      </c>
      <c r="AR98" s="503">
        <v>276</v>
      </c>
      <c r="AS98" s="510">
        <v>291</v>
      </c>
      <c r="AT98" s="12">
        <v>15</v>
      </c>
      <c r="AU98" s="503">
        <v>276</v>
      </c>
      <c r="AV98" s="68">
        <v>0</v>
      </c>
      <c r="AW98" s="12">
        <v>0</v>
      </c>
      <c r="AX98" s="511">
        <v>0</v>
      </c>
      <c r="AY98" s="510">
        <v>0</v>
      </c>
      <c r="AZ98" s="12">
        <v>0</v>
      </c>
      <c r="BA98" s="503">
        <v>0</v>
      </c>
      <c r="BB98" s="510">
        <v>154</v>
      </c>
      <c r="BC98" s="12">
        <v>8</v>
      </c>
      <c r="BD98" s="503">
        <v>146</v>
      </c>
      <c r="BE98" s="510">
        <v>529</v>
      </c>
      <c r="BF98" s="12">
        <v>57</v>
      </c>
      <c r="BG98" s="503">
        <v>472</v>
      </c>
      <c r="BH98" s="510">
        <v>43</v>
      </c>
      <c r="BI98" s="12">
        <v>43</v>
      </c>
      <c r="BJ98" s="503">
        <v>0</v>
      </c>
      <c r="BK98" s="510">
        <v>802</v>
      </c>
      <c r="BL98" s="12">
        <v>20</v>
      </c>
      <c r="BM98" s="503">
        <v>782</v>
      </c>
      <c r="BN98" s="510">
        <v>238</v>
      </c>
      <c r="BO98" s="12">
        <v>188</v>
      </c>
      <c r="BP98" s="503">
        <v>50</v>
      </c>
      <c r="BQ98" s="510">
        <v>967</v>
      </c>
      <c r="BR98" s="12">
        <v>420</v>
      </c>
      <c r="BS98" s="503">
        <v>547</v>
      </c>
      <c r="BT98" s="510">
        <v>1127</v>
      </c>
      <c r="BU98" s="12">
        <v>496</v>
      </c>
      <c r="BV98" s="503">
        <v>631</v>
      </c>
      <c r="BW98" s="510">
        <v>1131</v>
      </c>
      <c r="BX98" s="12">
        <v>491</v>
      </c>
      <c r="BY98" s="503">
        <v>640</v>
      </c>
      <c r="BZ98" s="510">
        <v>592</v>
      </c>
      <c r="CA98" s="12">
        <v>252</v>
      </c>
      <c r="CB98" s="511">
        <v>340</v>
      </c>
      <c r="CC98" s="5"/>
    </row>
    <row r="99" spans="2:81" ht="15.75" x14ac:dyDescent="0.25">
      <c r="B99" s="497"/>
      <c r="C99" s="69"/>
      <c r="D99" s="69"/>
      <c r="E99" s="69"/>
      <c r="F99" s="480"/>
      <c r="G99" s="481"/>
      <c r="H99" s="482"/>
      <c r="I99" s="480"/>
      <c r="J99" s="481"/>
      <c r="K99" s="500"/>
      <c r="L99" s="480"/>
      <c r="M99" s="482"/>
      <c r="N99" s="482"/>
      <c r="O99" s="498"/>
      <c r="P99" s="94"/>
      <c r="Q99" s="482"/>
      <c r="R99" s="70"/>
      <c r="S99" s="5"/>
      <c r="T99" s="499"/>
      <c r="U99" s="516"/>
      <c r="V99" s="12"/>
      <c r="W99" s="500"/>
      <c r="X99" s="70"/>
      <c r="Y99" s="10"/>
      <c r="Z99" s="500"/>
      <c r="AA99" s="514"/>
      <c r="AB99" s="513"/>
      <c r="AC99" s="170"/>
      <c r="AD99" s="68"/>
      <c r="AE99" s="12"/>
      <c r="AF99" s="170"/>
      <c r="AG99" s="70"/>
      <c r="AH99" s="10"/>
      <c r="AI99" s="170"/>
      <c r="AJ99" s="507"/>
      <c r="AK99" s="505"/>
      <c r="AL99" s="169"/>
      <c r="AM99" s="70"/>
      <c r="AN99" s="10"/>
      <c r="AO99" s="169"/>
      <c r="AP99" s="68"/>
      <c r="AQ99" s="12"/>
      <c r="AR99" s="503"/>
      <c r="AS99" s="510"/>
      <c r="AT99" s="12"/>
      <c r="AU99" s="503"/>
      <c r="AV99" s="68"/>
      <c r="AW99" s="12"/>
      <c r="AX99" s="511"/>
      <c r="AY99" s="510"/>
      <c r="AZ99" s="12"/>
      <c r="BA99" s="503"/>
      <c r="BB99" s="510"/>
      <c r="BC99" s="12"/>
      <c r="BD99" s="503"/>
      <c r="BE99" s="510"/>
      <c r="BF99" s="12"/>
      <c r="BG99" s="503"/>
      <c r="BH99" s="510"/>
      <c r="BI99" s="12"/>
      <c r="BJ99" s="503"/>
      <c r="BK99" s="510"/>
      <c r="BL99" s="12"/>
      <c r="BM99" s="503"/>
      <c r="BN99" s="510"/>
      <c r="BO99" s="12"/>
      <c r="BP99" s="503"/>
      <c r="BQ99" s="510"/>
      <c r="BR99" s="12"/>
      <c r="BS99" s="503"/>
      <c r="BT99" s="510"/>
      <c r="BU99" s="12"/>
      <c r="BV99" s="503"/>
      <c r="BW99" s="510"/>
      <c r="BX99" s="12"/>
      <c r="BY99" s="503"/>
      <c r="BZ99" s="510"/>
      <c r="CA99" s="12"/>
      <c r="CB99" s="511"/>
      <c r="CC99" s="5"/>
    </row>
    <row r="100" spans="2:81" ht="15.75" x14ac:dyDescent="0.25">
      <c r="B100" s="174" t="s">
        <v>91</v>
      </c>
      <c r="C100" s="69">
        <f t="shared" si="14"/>
        <v>5180</v>
      </c>
      <c r="D100" s="69">
        <f t="shared" si="15"/>
        <v>3524</v>
      </c>
      <c r="E100" s="69">
        <f t="shared" si="16"/>
        <v>1656</v>
      </c>
      <c r="F100" s="483">
        <v>16626</v>
      </c>
      <c r="G100" s="484">
        <v>13950</v>
      </c>
      <c r="H100" s="478">
        <v>2676</v>
      </c>
      <c r="I100" s="483">
        <v>11271</v>
      </c>
      <c r="J100" s="484">
        <v>8918</v>
      </c>
      <c r="K100" s="485">
        <v>2353</v>
      </c>
      <c r="L100" s="483">
        <v>5355</v>
      </c>
      <c r="M100" s="478">
        <v>5032</v>
      </c>
      <c r="N100" s="478">
        <v>323</v>
      </c>
      <c r="O100" s="498">
        <v>2459</v>
      </c>
      <c r="P100" s="60">
        <v>1458</v>
      </c>
      <c r="Q100" s="478">
        <f t="shared" ref="Q100:Q102" si="21">(O100-P100)</f>
        <v>1001</v>
      </c>
      <c r="R100" s="69">
        <v>2721</v>
      </c>
      <c r="S100" s="34">
        <v>2066</v>
      </c>
      <c r="T100" s="479">
        <v>655</v>
      </c>
      <c r="U100" s="515">
        <v>2569</v>
      </c>
      <c r="V100" s="9">
        <v>2113</v>
      </c>
      <c r="W100" s="485">
        <v>456</v>
      </c>
      <c r="X100" s="488">
        <v>2267</v>
      </c>
      <c r="Y100" s="486">
        <v>2093</v>
      </c>
      <c r="Z100" s="485">
        <v>174</v>
      </c>
      <c r="AA100" s="488">
        <v>2618</v>
      </c>
      <c r="AB100" s="486">
        <v>1714</v>
      </c>
      <c r="AC100" s="489">
        <v>904</v>
      </c>
      <c r="AD100" s="69">
        <v>2060</v>
      </c>
      <c r="AE100" s="9">
        <v>1560</v>
      </c>
      <c r="AF100" s="489">
        <v>500</v>
      </c>
      <c r="AG100" s="69">
        <v>1757</v>
      </c>
      <c r="AH100" s="9">
        <v>1438</v>
      </c>
      <c r="AI100" s="489">
        <v>319</v>
      </c>
      <c r="AJ100" s="494">
        <v>1292</v>
      </c>
      <c r="AK100" s="140">
        <v>1292</v>
      </c>
      <c r="AL100" s="489">
        <v>0</v>
      </c>
      <c r="AM100" s="69">
        <v>1176</v>
      </c>
      <c r="AN100" s="9">
        <v>1176</v>
      </c>
      <c r="AO100" s="489">
        <v>0</v>
      </c>
      <c r="AP100" s="69">
        <v>953</v>
      </c>
      <c r="AQ100" s="9">
        <v>878</v>
      </c>
      <c r="AR100" s="491">
        <v>75</v>
      </c>
      <c r="AS100" s="492">
        <v>1227</v>
      </c>
      <c r="AT100" s="140">
        <v>984</v>
      </c>
      <c r="AU100" s="493">
        <v>243</v>
      </c>
      <c r="AV100" s="494">
        <v>707</v>
      </c>
      <c r="AW100" s="140">
        <v>702</v>
      </c>
      <c r="AX100" s="495">
        <v>5</v>
      </c>
      <c r="AY100" s="492">
        <v>1259</v>
      </c>
      <c r="AZ100" s="140">
        <v>811</v>
      </c>
      <c r="BA100" s="493">
        <v>448</v>
      </c>
      <c r="BB100" s="492">
        <v>1306</v>
      </c>
      <c r="BC100" s="140">
        <v>1264</v>
      </c>
      <c r="BD100" s="493">
        <v>42</v>
      </c>
      <c r="BE100" s="492">
        <v>2183</v>
      </c>
      <c r="BF100" s="140">
        <v>1462</v>
      </c>
      <c r="BG100" s="493">
        <v>721</v>
      </c>
      <c r="BH100" s="492">
        <v>3033</v>
      </c>
      <c r="BI100" s="140">
        <v>2918</v>
      </c>
      <c r="BJ100" s="493">
        <v>115</v>
      </c>
      <c r="BK100" s="492">
        <v>3425</v>
      </c>
      <c r="BL100" s="140">
        <v>3255</v>
      </c>
      <c r="BM100" s="493">
        <v>170</v>
      </c>
      <c r="BN100" s="492">
        <v>1948</v>
      </c>
      <c r="BO100" s="140">
        <v>1875</v>
      </c>
      <c r="BP100" s="493">
        <v>73</v>
      </c>
      <c r="BQ100" s="492">
        <v>2938</v>
      </c>
      <c r="BR100" s="140">
        <v>2808</v>
      </c>
      <c r="BS100" s="493">
        <v>130</v>
      </c>
      <c r="BT100" s="492">
        <v>2563</v>
      </c>
      <c r="BU100" s="140">
        <v>2485</v>
      </c>
      <c r="BV100" s="493">
        <v>78</v>
      </c>
      <c r="BW100" s="492">
        <v>3049</v>
      </c>
      <c r="BX100" s="140">
        <v>3049</v>
      </c>
      <c r="BY100" s="493">
        <v>0</v>
      </c>
      <c r="BZ100" s="492">
        <v>3456</v>
      </c>
      <c r="CA100" s="140">
        <v>3179</v>
      </c>
      <c r="CB100" s="495">
        <v>277</v>
      </c>
      <c r="CC100" s="496"/>
    </row>
    <row r="101" spans="2:81" ht="15.75" x14ac:dyDescent="0.25">
      <c r="B101" s="497" t="s">
        <v>92</v>
      </c>
      <c r="C101" s="68">
        <f t="shared" si="14"/>
        <v>152</v>
      </c>
      <c r="D101" s="68">
        <f t="shared" si="15"/>
        <v>33</v>
      </c>
      <c r="E101" s="68">
        <f t="shared" si="16"/>
        <v>119</v>
      </c>
      <c r="F101" s="480">
        <v>226</v>
      </c>
      <c r="G101" s="481">
        <v>185</v>
      </c>
      <c r="H101" s="482">
        <v>41</v>
      </c>
      <c r="I101" s="480">
        <v>157</v>
      </c>
      <c r="J101" s="481">
        <v>121</v>
      </c>
      <c r="K101" s="500">
        <v>36</v>
      </c>
      <c r="L101" s="480">
        <v>69</v>
      </c>
      <c r="M101" s="482">
        <v>64</v>
      </c>
      <c r="N101" s="482">
        <v>5</v>
      </c>
      <c r="O101" s="498">
        <v>125</v>
      </c>
      <c r="P101" s="94">
        <v>11</v>
      </c>
      <c r="Q101" s="478">
        <f t="shared" si="21"/>
        <v>114</v>
      </c>
      <c r="R101" s="68">
        <v>27</v>
      </c>
      <c r="S101" s="22">
        <v>22</v>
      </c>
      <c r="T101" s="479">
        <v>5</v>
      </c>
      <c r="U101" s="516">
        <v>40</v>
      </c>
      <c r="V101" s="12">
        <v>30</v>
      </c>
      <c r="W101" s="500">
        <v>10</v>
      </c>
      <c r="X101" s="502">
        <v>53</v>
      </c>
      <c r="Y101" s="501">
        <v>35</v>
      </c>
      <c r="Z101" s="500">
        <v>18</v>
      </c>
      <c r="AA101" s="502">
        <v>47</v>
      </c>
      <c r="AB101" s="501">
        <v>39</v>
      </c>
      <c r="AC101" s="169">
        <v>8</v>
      </c>
      <c r="AD101" s="68">
        <v>16</v>
      </c>
      <c r="AE101" s="12">
        <v>16</v>
      </c>
      <c r="AF101" s="169">
        <v>0</v>
      </c>
      <c r="AG101" s="68">
        <v>1</v>
      </c>
      <c r="AH101" s="12">
        <v>1</v>
      </c>
      <c r="AI101" s="169">
        <v>0</v>
      </c>
      <c r="AJ101" s="68">
        <v>0</v>
      </c>
      <c r="AK101" s="12">
        <v>0</v>
      </c>
      <c r="AL101" s="169">
        <v>0</v>
      </c>
      <c r="AM101" s="68">
        <v>21</v>
      </c>
      <c r="AN101" s="12">
        <v>21</v>
      </c>
      <c r="AO101" s="169">
        <v>0</v>
      </c>
      <c r="AP101" s="68">
        <v>20</v>
      </c>
      <c r="AQ101" s="12">
        <v>20</v>
      </c>
      <c r="AR101" s="503">
        <v>0</v>
      </c>
      <c r="AS101" s="510">
        <v>1</v>
      </c>
      <c r="AT101" s="12">
        <v>1</v>
      </c>
      <c r="AU101" s="503">
        <v>0</v>
      </c>
      <c r="AV101" s="68">
        <v>27</v>
      </c>
      <c r="AW101" s="12">
        <v>22</v>
      </c>
      <c r="AX101" s="511">
        <v>5</v>
      </c>
      <c r="AY101" s="510">
        <v>69</v>
      </c>
      <c r="AZ101" s="12">
        <v>55</v>
      </c>
      <c r="BA101" s="503">
        <v>14</v>
      </c>
      <c r="BB101" s="510">
        <v>44</v>
      </c>
      <c r="BC101" s="12">
        <v>44</v>
      </c>
      <c r="BD101" s="503">
        <v>0</v>
      </c>
      <c r="BE101" s="510">
        <v>539</v>
      </c>
      <c r="BF101" s="12">
        <v>88</v>
      </c>
      <c r="BG101" s="503">
        <v>451</v>
      </c>
      <c r="BH101" s="510">
        <v>93</v>
      </c>
      <c r="BI101" s="12">
        <v>93</v>
      </c>
      <c r="BJ101" s="503">
        <v>0</v>
      </c>
      <c r="BK101" s="510">
        <v>111</v>
      </c>
      <c r="BL101" s="12">
        <v>111</v>
      </c>
      <c r="BM101" s="503">
        <v>0</v>
      </c>
      <c r="BN101" s="510">
        <v>35</v>
      </c>
      <c r="BO101" s="12">
        <v>35</v>
      </c>
      <c r="BP101" s="503">
        <v>0</v>
      </c>
      <c r="BQ101" s="510">
        <v>213</v>
      </c>
      <c r="BR101" s="12">
        <v>211</v>
      </c>
      <c r="BS101" s="503">
        <v>2</v>
      </c>
      <c r="BT101" s="510">
        <v>41</v>
      </c>
      <c r="BU101" s="12">
        <v>41</v>
      </c>
      <c r="BV101" s="503">
        <v>0</v>
      </c>
      <c r="BW101" s="510">
        <v>44</v>
      </c>
      <c r="BX101" s="12">
        <v>44</v>
      </c>
      <c r="BY101" s="503">
        <v>0</v>
      </c>
      <c r="BZ101" s="510">
        <v>30</v>
      </c>
      <c r="CA101" s="12">
        <v>30</v>
      </c>
      <c r="CB101" s="511">
        <v>0</v>
      </c>
      <c r="CC101" s="5"/>
    </row>
    <row r="102" spans="2:81" ht="15.75" x14ac:dyDescent="0.25">
      <c r="B102" s="497" t="s">
        <v>332</v>
      </c>
      <c r="C102" s="68">
        <f t="shared" si="14"/>
        <v>5028</v>
      </c>
      <c r="D102" s="68">
        <f t="shared" si="15"/>
        <v>3491</v>
      </c>
      <c r="E102" s="68">
        <f t="shared" si="16"/>
        <v>1537</v>
      </c>
      <c r="F102" s="480">
        <v>16400</v>
      </c>
      <c r="G102" s="481">
        <v>13765</v>
      </c>
      <c r="H102" s="482">
        <v>2635</v>
      </c>
      <c r="I102" s="480">
        <v>11114</v>
      </c>
      <c r="J102" s="481">
        <v>8797</v>
      </c>
      <c r="K102" s="500">
        <v>2317</v>
      </c>
      <c r="L102" s="480">
        <v>5286</v>
      </c>
      <c r="M102" s="482">
        <v>4968</v>
      </c>
      <c r="N102" s="482">
        <v>318</v>
      </c>
      <c r="O102" s="498">
        <v>2334</v>
      </c>
      <c r="P102" s="94">
        <v>1447</v>
      </c>
      <c r="Q102" s="478">
        <f t="shared" si="21"/>
        <v>887</v>
      </c>
      <c r="R102" s="68">
        <v>2694</v>
      </c>
      <c r="S102" s="22">
        <v>2044</v>
      </c>
      <c r="T102" s="479">
        <v>650</v>
      </c>
      <c r="U102" s="516">
        <v>2529</v>
      </c>
      <c r="V102" s="12">
        <v>2083</v>
      </c>
      <c r="W102" s="500">
        <v>446</v>
      </c>
      <c r="X102" s="502">
        <v>2214</v>
      </c>
      <c r="Y102" s="501">
        <v>2058</v>
      </c>
      <c r="Z102" s="500">
        <v>156</v>
      </c>
      <c r="AA102" s="502">
        <v>2571</v>
      </c>
      <c r="AB102" s="501">
        <v>1675</v>
      </c>
      <c r="AC102" s="169">
        <v>896</v>
      </c>
      <c r="AD102" s="68">
        <v>2044</v>
      </c>
      <c r="AE102" s="12">
        <v>1544</v>
      </c>
      <c r="AF102" s="169">
        <v>500</v>
      </c>
      <c r="AG102" s="68">
        <v>1756</v>
      </c>
      <c r="AH102" s="12">
        <v>1437</v>
      </c>
      <c r="AI102" s="169">
        <v>319</v>
      </c>
      <c r="AJ102" s="68">
        <v>1292</v>
      </c>
      <c r="AK102" s="12">
        <v>1292</v>
      </c>
      <c r="AL102" s="169">
        <v>0</v>
      </c>
      <c r="AM102" s="68">
        <v>1155</v>
      </c>
      <c r="AN102" s="12">
        <v>1155</v>
      </c>
      <c r="AO102" s="169">
        <v>0</v>
      </c>
      <c r="AP102" s="68">
        <v>933</v>
      </c>
      <c r="AQ102" s="12">
        <v>858</v>
      </c>
      <c r="AR102" s="503">
        <v>75</v>
      </c>
      <c r="AS102" s="510">
        <v>1226</v>
      </c>
      <c r="AT102" s="12">
        <v>983</v>
      </c>
      <c r="AU102" s="503">
        <v>243</v>
      </c>
      <c r="AV102" s="68">
        <v>680</v>
      </c>
      <c r="AW102" s="12">
        <v>680</v>
      </c>
      <c r="AX102" s="511">
        <v>0</v>
      </c>
      <c r="AY102" s="510">
        <v>1190</v>
      </c>
      <c r="AZ102" s="12">
        <v>756</v>
      </c>
      <c r="BA102" s="503">
        <v>434</v>
      </c>
      <c r="BB102" s="510">
        <v>1262</v>
      </c>
      <c r="BC102" s="12">
        <v>1220</v>
      </c>
      <c r="BD102" s="503">
        <v>42</v>
      </c>
      <c r="BE102" s="510">
        <v>1644</v>
      </c>
      <c r="BF102" s="12">
        <v>1374</v>
      </c>
      <c r="BG102" s="503">
        <v>270</v>
      </c>
      <c r="BH102" s="510">
        <v>2940</v>
      </c>
      <c r="BI102" s="12">
        <v>2825</v>
      </c>
      <c r="BJ102" s="503">
        <v>115</v>
      </c>
      <c r="BK102" s="510">
        <v>3314</v>
      </c>
      <c r="BL102" s="12">
        <v>3144</v>
      </c>
      <c r="BM102" s="503">
        <v>170</v>
      </c>
      <c r="BN102" s="510">
        <v>1913</v>
      </c>
      <c r="BO102" s="12">
        <v>1840</v>
      </c>
      <c r="BP102" s="503">
        <v>73</v>
      </c>
      <c r="BQ102" s="510">
        <v>2725</v>
      </c>
      <c r="BR102" s="12">
        <v>2597</v>
      </c>
      <c r="BS102" s="503">
        <v>128</v>
      </c>
      <c r="BT102" s="510">
        <v>2522</v>
      </c>
      <c r="BU102" s="12">
        <v>2444</v>
      </c>
      <c r="BV102" s="503">
        <v>78</v>
      </c>
      <c r="BW102" s="510">
        <v>3005</v>
      </c>
      <c r="BX102" s="12">
        <v>3005</v>
      </c>
      <c r="BY102" s="503">
        <v>0</v>
      </c>
      <c r="BZ102" s="510">
        <v>3426</v>
      </c>
      <c r="CA102" s="12">
        <v>3149</v>
      </c>
      <c r="CB102" s="511">
        <v>277</v>
      </c>
      <c r="CC102" s="5"/>
    </row>
    <row r="103" spans="2:81" x14ac:dyDescent="0.25">
      <c r="B103" s="497"/>
      <c r="C103" s="69"/>
      <c r="D103" s="69"/>
      <c r="E103" s="69"/>
      <c r="F103" s="480">
        <v>0</v>
      </c>
      <c r="G103" s="481">
        <v>0</v>
      </c>
      <c r="H103" s="482">
        <v>0</v>
      </c>
      <c r="I103" s="480"/>
      <c r="J103" s="481"/>
      <c r="K103" s="500"/>
      <c r="L103" s="480"/>
      <c r="M103" s="482"/>
      <c r="N103" s="482"/>
      <c r="O103" s="477"/>
      <c r="P103" s="94"/>
      <c r="Q103" s="482"/>
      <c r="R103" s="70"/>
      <c r="S103" s="5"/>
      <c r="T103" s="499"/>
      <c r="U103" s="516"/>
      <c r="V103" s="12"/>
      <c r="W103" s="500"/>
      <c r="X103" s="70"/>
      <c r="Y103" s="10"/>
      <c r="Z103" s="500"/>
      <c r="AA103" s="70"/>
      <c r="AB103" s="10"/>
      <c r="AC103" s="170"/>
      <c r="AD103" s="68"/>
      <c r="AE103" s="12"/>
      <c r="AF103" s="170"/>
      <c r="AG103" s="70"/>
      <c r="AH103" s="10"/>
      <c r="AI103" s="170"/>
      <c r="AJ103" s="507"/>
      <c r="AK103" s="505"/>
      <c r="AL103" s="169"/>
      <c r="AM103" s="70"/>
      <c r="AN103" s="10"/>
      <c r="AO103" s="169"/>
      <c r="AP103" s="68"/>
      <c r="AQ103" s="12"/>
      <c r="AR103" s="503"/>
      <c r="AS103" s="512"/>
      <c r="AT103" s="10"/>
      <c r="AU103" s="473"/>
      <c r="AV103" s="68"/>
      <c r="AW103" s="12"/>
      <c r="AX103" s="511"/>
      <c r="AY103" s="510"/>
      <c r="AZ103" s="12"/>
      <c r="BA103" s="503"/>
      <c r="BB103" s="510"/>
      <c r="BC103" s="12"/>
      <c r="BD103" s="503"/>
      <c r="BE103" s="510"/>
      <c r="BF103" s="12"/>
      <c r="BG103" s="503"/>
      <c r="BH103" s="510"/>
      <c r="BI103" s="12"/>
      <c r="BJ103" s="503"/>
      <c r="BK103" s="510"/>
      <c r="BL103" s="12"/>
      <c r="BM103" s="503"/>
      <c r="BN103" s="510"/>
      <c r="BO103" s="12"/>
      <c r="BP103" s="503"/>
      <c r="BQ103" s="510"/>
      <c r="BR103" s="12"/>
      <c r="BS103" s="503"/>
      <c r="BT103" s="510"/>
      <c r="BU103" s="12"/>
      <c r="BV103" s="503"/>
      <c r="BW103" s="510"/>
      <c r="BX103" s="12"/>
      <c r="BY103" s="503"/>
      <c r="BZ103" s="510"/>
      <c r="CA103" s="12"/>
      <c r="CB103" s="511"/>
      <c r="CC103" s="5"/>
    </row>
    <row r="104" spans="2:81" ht="15.75" x14ac:dyDescent="0.25">
      <c r="B104" s="174" t="s">
        <v>94</v>
      </c>
      <c r="C104" s="69">
        <f t="shared" si="14"/>
        <v>730</v>
      </c>
      <c r="D104" s="69">
        <f t="shared" si="15"/>
        <v>667</v>
      </c>
      <c r="E104" s="69">
        <f t="shared" si="16"/>
        <v>63</v>
      </c>
      <c r="F104" s="483">
        <v>2051</v>
      </c>
      <c r="G104" s="484">
        <v>1794</v>
      </c>
      <c r="H104" s="478">
        <v>257</v>
      </c>
      <c r="I104" s="483">
        <v>1134</v>
      </c>
      <c r="J104" s="484">
        <v>938</v>
      </c>
      <c r="K104" s="485">
        <v>196</v>
      </c>
      <c r="L104" s="483">
        <v>917</v>
      </c>
      <c r="M104" s="478">
        <v>856</v>
      </c>
      <c r="N104" s="478">
        <v>61</v>
      </c>
      <c r="O104" s="498">
        <v>428</v>
      </c>
      <c r="P104" s="60">
        <v>386</v>
      </c>
      <c r="Q104" s="478">
        <f>(O104-P104)</f>
        <v>42</v>
      </c>
      <c r="R104" s="69">
        <v>302</v>
      </c>
      <c r="S104" s="34">
        <v>281</v>
      </c>
      <c r="T104" s="479">
        <v>21</v>
      </c>
      <c r="U104" s="515">
        <v>339</v>
      </c>
      <c r="V104" s="9">
        <v>241</v>
      </c>
      <c r="W104" s="485">
        <v>98</v>
      </c>
      <c r="X104" s="488">
        <v>279</v>
      </c>
      <c r="Y104" s="486">
        <v>209</v>
      </c>
      <c r="Z104" s="485">
        <v>70</v>
      </c>
      <c r="AA104" s="488">
        <v>203</v>
      </c>
      <c r="AB104" s="486">
        <v>203</v>
      </c>
      <c r="AC104" s="489">
        <v>0</v>
      </c>
      <c r="AD104" s="69">
        <v>145</v>
      </c>
      <c r="AE104" s="9">
        <v>119</v>
      </c>
      <c r="AF104" s="489">
        <v>26</v>
      </c>
      <c r="AG104" s="69">
        <v>168</v>
      </c>
      <c r="AH104" s="9">
        <v>166</v>
      </c>
      <c r="AI104" s="489">
        <v>2</v>
      </c>
      <c r="AJ104" s="69">
        <v>173</v>
      </c>
      <c r="AK104" s="9">
        <v>168</v>
      </c>
      <c r="AL104" s="489">
        <v>5</v>
      </c>
      <c r="AM104" s="69">
        <v>237</v>
      </c>
      <c r="AN104" s="9">
        <v>203</v>
      </c>
      <c r="AO104" s="489">
        <v>34</v>
      </c>
      <c r="AP104" s="69">
        <v>184</v>
      </c>
      <c r="AQ104" s="9">
        <v>184</v>
      </c>
      <c r="AR104" s="491">
        <v>0</v>
      </c>
      <c r="AS104" s="492">
        <v>156</v>
      </c>
      <c r="AT104" s="140">
        <v>156</v>
      </c>
      <c r="AU104" s="493">
        <v>0</v>
      </c>
      <c r="AV104" s="494">
        <v>167</v>
      </c>
      <c r="AW104" s="140">
        <v>145</v>
      </c>
      <c r="AX104" s="495">
        <v>22</v>
      </c>
      <c r="AY104" s="492">
        <v>152</v>
      </c>
      <c r="AZ104" s="140">
        <v>132</v>
      </c>
      <c r="BA104" s="493">
        <v>20</v>
      </c>
      <c r="BB104" s="492">
        <v>183</v>
      </c>
      <c r="BC104" s="140">
        <v>183</v>
      </c>
      <c r="BD104" s="493">
        <v>0</v>
      </c>
      <c r="BE104" s="492">
        <v>221</v>
      </c>
      <c r="BF104" s="140">
        <v>221</v>
      </c>
      <c r="BG104" s="493">
        <v>0</v>
      </c>
      <c r="BH104" s="492">
        <v>431</v>
      </c>
      <c r="BI104" s="140">
        <v>431</v>
      </c>
      <c r="BJ104" s="493">
        <v>0</v>
      </c>
      <c r="BK104" s="492">
        <v>394</v>
      </c>
      <c r="BL104" s="140">
        <v>385</v>
      </c>
      <c r="BM104" s="493">
        <v>9</v>
      </c>
      <c r="BN104" s="492">
        <v>362</v>
      </c>
      <c r="BO104" s="140">
        <v>356</v>
      </c>
      <c r="BP104" s="493">
        <v>6</v>
      </c>
      <c r="BQ104" s="492">
        <v>318</v>
      </c>
      <c r="BR104" s="140">
        <v>316</v>
      </c>
      <c r="BS104" s="493">
        <v>2</v>
      </c>
      <c r="BT104" s="492">
        <v>549</v>
      </c>
      <c r="BU104" s="140">
        <v>549</v>
      </c>
      <c r="BV104" s="493">
        <v>0</v>
      </c>
      <c r="BW104" s="492">
        <v>507</v>
      </c>
      <c r="BX104" s="140">
        <v>507</v>
      </c>
      <c r="BY104" s="493">
        <v>0</v>
      </c>
      <c r="BZ104" s="492">
        <v>419</v>
      </c>
      <c r="CA104" s="140">
        <v>419</v>
      </c>
      <c r="CB104" s="495">
        <v>0</v>
      </c>
      <c r="CC104" s="496"/>
    </row>
    <row r="105" spans="2:81" ht="15.75" x14ac:dyDescent="0.25">
      <c r="B105" s="517" t="s">
        <v>177</v>
      </c>
      <c r="C105" s="68">
        <f t="shared" si="14"/>
        <v>0</v>
      </c>
      <c r="D105" s="68">
        <f t="shared" si="15"/>
        <v>0</v>
      </c>
      <c r="E105" s="68">
        <f t="shared" si="16"/>
        <v>0</v>
      </c>
      <c r="F105" s="480">
        <v>0</v>
      </c>
      <c r="G105" s="481">
        <v>0</v>
      </c>
      <c r="H105" s="482">
        <v>0</v>
      </c>
      <c r="I105" s="480">
        <v>0</v>
      </c>
      <c r="J105" s="481">
        <v>0</v>
      </c>
      <c r="K105" s="500">
        <v>0</v>
      </c>
      <c r="L105" s="520">
        <v>0</v>
      </c>
      <c r="M105" s="518">
        <v>0</v>
      </c>
      <c r="N105" s="518">
        <v>0</v>
      </c>
      <c r="O105" s="498">
        <v>0</v>
      </c>
      <c r="P105" s="94">
        <v>0</v>
      </c>
      <c r="Q105" s="518"/>
      <c r="R105" s="68">
        <v>0</v>
      </c>
      <c r="S105" s="22"/>
      <c r="T105" s="519"/>
      <c r="U105" s="516">
        <v>0</v>
      </c>
      <c r="V105" s="12">
        <v>0</v>
      </c>
      <c r="W105" s="500">
        <v>0</v>
      </c>
      <c r="X105" s="502">
        <v>0</v>
      </c>
      <c r="Y105" s="501">
        <v>0</v>
      </c>
      <c r="Z105" s="500">
        <v>0</v>
      </c>
      <c r="AA105" s="502">
        <v>0</v>
      </c>
      <c r="AB105" s="501">
        <v>0</v>
      </c>
      <c r="AC105" s="169">
        <v>0</v>
      </c>
      <c r="AD105" s="68">
        <v>0</v>
      </c>
      <c r="AE105" s="12">
        <v>0</v>
      </c>
      <c r="AF105" s="169">
        <v>0</v>
      </c>
      <c r="AG105" s="68">
        <v>0</v>
      </c>
      <c r="AH105" s="12">
        <v>0</v>
      </c>
      <c r="AI105" s="169">
        <v>0</v>
      </c>
      <c r="AJ105" s="68">
        <v>0</v>
      </c>
      <c r="AK105" s="12">
        <v>0</v>
      </c>
      <c r="AL105" s="169">
        <v>0</v>
      </c>
      <c r="AM105" s="68">
        <v>0</v>
      </c>
      <c r="AN105" s="12">
        <v>0</v>
      </c>
      <c r="AO105" s="169">
        <v>0</v>
      </c>
      <c r="AP105" s="68">
        <v>0</v>
      </c>
      <c r="AQ105" s="12">
        <v>0</v>
      </c>
      <c r="AR105" s="503">
        <v>0</v>
      </c>
      <c r="AS105" s="510">
        <v>0</v>
      </c>
      <c r="AT105" s="12">
        <v>0</v>
      </c>
      <c r="AU105" s="503">
        <v>0</v>
      </c>
      <c r="AV105" s="68">
        <v>0</v>
      </c>
      <c r="AW105" s="12">
        <v>0</v>
      </c>
      <c r="AX105" s="511">
        <v>0</v>
      </c>
      <c r="AY105" s="510">
        <v>0</v>
      </c>
      <c r="AZ105" s="12">
        <v>0</v>
      </c>
      <c r="BA105" s="503">
        <v>0</v>
      </c>
      <c r="BB105" s="510">
        <v>0</v>
      </c>
      <c r="BC105" s="12">
        <v>0</v>
      </c>
      <c r="BD105" s="503">
        <v>0</v>
      </c>
      <c r="BE105" s="512"/>
      <c r="BF105" s="10"/>
      <c r="BG105" s="503">
        <v>0</v>
      </c>
      <c r="BH105" s="512"/>
      <c r="BI105" s="10"/>
      <c r="BJ105" s="503">
        <v>0</v>
      </c>
      <c r="BK105" s="512"/>
      <c r="BL105" s="10"/>
      <c r="BM105" s="503">
        <v>0</v>
      </c>
      <c r="BN105" s="512"/>
      <c r="BO105" s="10"/>
      <c r="BP105" s="503">
        <v>0</v>
      </c>
      <c r="BQ105" s="512"/>
      <c r="BR105" s="10"/>
      <c r="BS105" s="503">
        <v>0</v>
      </c>
      <c r="BT105" s="512"/>
      <c r="BU105" s="10"/>
      <c r="BV105" s="503">
        <v>0</v>
      </c>
      <c r="BW105" s="512"/>
      <c r="BX105" s="10"/>
      <c r="BY105" s="503">
        <v>0</v>
      </c>
      <c r="BZ105" s="512"/>
      <c r="CA105" s="10"/>
      <c r="CB105" s="511">
        <v>0</v>
      </c>
      <c r="CC105" s="5"/>
    </row>
    <row r="106" spans="2:81" ht="15.75" x14ac:dyDescent="0.25">
      <c r="B106" s="497" t="s">
        <v>96</v>
      </c>
      <c r="C106" s="68">
        <f t="shared" si="14"/>
        <v>14</v>
      </c>
      <c r="D106" s="68">
        <f t="shared" si="15"/>
        <v>14</v>
      </c>
      <c r="E106" s="68">
        <f t="shared" si="16"/>
        <v>0</v>
      </c>
      <c r="F106" s="480">
        <v>341</v>
      </c>
      <c r="G106" s="481">
        <v>261</v>
      </c>
      <c r="H106" s="482">
        <v>80</v>
      </c>
      <c r="I106" s="480">
        <v>168</v>
      </c>
      <c r="J106" s="481">
        <v>98</v>
      </c>
      <c r="K106" s="500">
        <v>70</v>
      </c>
      <c r="L106" s="480">
        <v>173</v>
      </c>
      <c r="M106" s="482">
        <v>163</v>
      </c>
      <c r="N106" s="482">
        <v>10</v>
      </c>
      <c r="O106" s="498">
        <v>6</v>
      </c>
      <c r="P106" s="94">
        <v>6</v>
      </c>
      <c r="Q106" s="478">
        <f t="shared" ref="Q106:Q107" si="22">(O106-P106)</f>
        <v>0</v>
      </c>
      <c r="R106" s="68">
        <v>8</v>
      </c>
      <c r="S106" s="22">
        <v>8</v>
      </c>
      <c r="T106" s="479">
        <v>0</v>
      </c>
      <c r="U106" s="516">
        <v>3</v>
      </c>
      <c r="V106" s="12">
        <v>3</v>
      </c>
      <c r="W106" s="500">
        <v>0</v>
      </c>
      <c r="X106" s="502">
        <v>79</v>
      </c>
      <c r="Y106" s="501">
        <v>9</v>
      </c>
      <c r="Z106" s="500">
        <v>70</v>
      </c>
      <c r="AA106" s="502">
        <v>19</v>
      </c>
      <c r="AB106" s="501">
        <v>19</v>
      </c>
      <c r="AC106" s="169">
        <v>0</v>
      </c>
      <c r="AD106" s="68">
        <v>16</v>
      </c>
      <c r="AE106" s="12">
        <v>16</v>
      </c>
      <c r="AF106" s="169">
        <v>0</v>
      </c>
      <c r="AG106" s="68">
        <v>51</v>
      </c>
      <c r="AH106" s="12">
        <v>51</v>
      </c>
      <c r="AI106" s="169">
        <v>0</v>
      </c>
      <c r="AJ106" s="68">
        <v>39</v>
      </c>
      <c r="AK106" s="12">
        <v>39</v>
      </c>
      <c r="AL106" s="169">
        <v>0</v>
      </c>
      <c r="AM106" s="68">
        <v>31</v>
      </c>
      <c r="AN106" s="12">
        <v>31</v>
      </c>
      <c r="AO106" s="169">
        <v>0</v>
      </c>
      <c r="AP106" s="68">
        <v>40</v>
      </c>
      <c r="AQ106" s="12">
        <v>40</v>
      </c>
      <c r="AR106" s="503">
        <v>0</v>
      </c>
      <c r="AS106" s="510">
        <v>21</v>
      </c>
      <c r="AT106" s="12">
        <v>21</v>
      </c>
      <c r="AU106" s="503">
        <v>0</v>
      </c>
      <c r="AV106" s="68">
        <v>42</v>
      </c>
      <c r="AW106" s="12">
        <v>32</v>
      </c>
      <c r="AX106" s="511">
        <v>10</v>
      </c>
      <c r="AY106" s="510">
        <v>31</v>
      </c>
      <c r="AZ106" s="12">
        <v>31</v>
      </c>
      <c r="BA106" s="503">
        <v>0</v>
      </c>
      <c r="BB106" s="510">
        <v>34</v>
      </c>
      <c r="BC106" s="12">
        <v>34</v>
      </c>
      <c r="BD106" s="503">
        <v>0</v>
      </c>
      <c r="BE106" s="510">
        <v>69</v>
      </c>
      <c r="BF106" s="12">
        <v>69</v>
      </c>
      <c r="BG106" s="503">
        <v>0</v>
      </c>
      <c r="BH106" s="510">
        <v>203</v>
      </c>
      <c r="BI106" s="12">
        <v>203</v>
      </c>
      <c r="BJ106" s="503">
        <v>0</v>
      </c>
      <c r="BK106" s="510">
        <v>151</v>
      </c>
      <c r="BL106" s="12">
        <v>151</v>
      </c>
      <c r="BM106" s="503">
        <v>0</v>
      </c>
      <c r="BN106" s="510">
        <v>70</v>
      </c>
      <c r="BO106" s="12">
        <v>70</v>
      </c>
      <c r="BP106" s="503">
        <v>0</v>
      </c>
      <c r="BQ106" s="510">
        <v>79</v>
      </c>
      <c r="BR106" s="12">
        <v>79</v>
      </c>
      <c r="BS106" s="503">
        <v>0</v>
      </c>
      <c r="BT106" s="510">
        <v>88</v>
      </c>
      <c r="BU106" s="12">
        <v>88</v>
      </c>
      <c r="BV106" s="503">
        <v>0</v>
      </c>
      <c r="BW106" s="510">
        <v>73</v>
      </c>
      <c r="BX106" s="12">
        <v>73</v>
      </c>
      <c r="BY106" s="503">
        <v>0</v>
      </c>
      <c r="BZ106" s="510">
        <v>28</v>
      </c>
      <c r="CA106" s="12">
        <v>28</v>
      </c>
      <c r="CB106" s="511">
        <v>0</v>
      </c>
      <c r="CC106" s="5"/>
    </row>
    <row r="107" spans="2:81" ht="15.75" x14ac:dyDescent="0.25">
      <c r="B107" s="497" t="s">
        <v>97</v>
      </c>
      <c r="C107" s="68">
        <f t="shared" si="14"/>
        <v>2</v>
      </c>
      <c r="D107" s="68">
        <f t="shared" si="15"/>
        <v>2</v>
      </c>
      <c r="E107" s="68">
        <f t="shared" si="16"/>
        <v>0</v>
      </c>
      <c r="F107" s="480">
        <v>14</v>
      </c>
      <c r="G107" s="481">
        <v>9</v>
      </c>
      <c r="H107" s="482">
        <v>5</v>
      </c>
      <c r="I107" s="480">
        <v>4</v>
      </c>
      <c r="J107" s="481">
        <v>4</v>
      </c>
      <c r="K107" s="500">
        <v>0</v>
      </c>
      <c r="L107" s="480">
        <v>10</v>
      </c>
      <c r="M107" s="482">
        <v>5</v>
      </c>
      <c r="N107" s="482">
        <v>5</v>
      </c>
      <c r="O107" s="498">
        <v>1</v>
      </c>
      <c r="P107" s="94">
        <v>1</v>
      </c>
      <c r="Q107" s="478">
        <f t="shared" si="22"/>
        <v>0</v>
      </c>
      <c r="R107" s="68">
        <v>1</v>
      </c>
      <c r="S107" s="22">
        <v>1</v>
      </c>
      <c r="T107" s="479">
        <v>0</v>
      </c>
      <c r="U107" s="516">
        <v>0</v>
      </c>
      <c r="V107" s="12">
        <v>0</v>
      </c>
      <c r="W107" s="500">
        <v>0</v>
      </c>
      <c r="X107" s="502">
        <v>1</v>
      </c>
      <c r="Y107" s="501">
        <v>1</v>
      </c>
      <c r="Z107" s="500">
        <v>0</v>
      </c>
      <c r="AA107" s="502">
        <v>0</v>
      </c>
      <c r="AB107" s="501">
        <v>0</v>
      </c>
      <c r="AC107" s="169">
        <v>0</v>
      </c>
      <c r="AD107" s="68">
        <v>1</v>
      </c>
      <c r="AE107" s="12">
        <v>1</v>
      </c>
      <c r="AF107" s="169">
        <v>0</v>
      </c>
      <c r="AG107" s="68">
        <v>2</v>
      </c>
      <c r="AH107" s="12">
        <v>2</v>
      </c>
      <c r="AI107" s="169">
        <v>0</v>
      </c>
      <c r="AJ107" s="68">
        <v>7</v>
      </c>
      <c r="AK107" s="12">
        <v>2</v>
      </c>
      <c r="AL107" s="169">
        <v>5</v>
      </c>
      <c r="AM107" s="68">
        <v>2</v>
      </c>
      <c r="AN107" s="12">
        <v>2</v>
      </c>
      <c r="AO107" s="169">
        <v>0</v>
      </c>
      <c r="AP107" s="68">
        <v>0</v>
      </c>
      <c r="AQ107" s="12">
        <v>0</v>
      </c>
      <c r="AR107" s="503">
        <v>0</v>
      </c>
      <c r="AS107" s="510">
        <v>1</v>
      </c>
      <c r="AT107" s="12">
        <v>1</v>
      </c>
      <c r="AU107" s="503">
        <v>0</v>
      </c>
      <c r="AV107" s="68">
        <v>0</v>
      </c>
      <c r="AW107" s="12">
        <v>0</v>
      </c>
      <c r="AX107" s="511">
        <v>0</v>
      </c>
      <c r="AY107" s="510">
        <v>2</v>
      </c>
      <c r="AZ107" s="12">
        <v>2</v>
      </c>
      <c r="BA107" s="503">
        <v>0</v>
      </c>
      <c r="BB107" s="510">
        <v>20</v>
      </c>
      <c r="BC107" s="12">
        <v>20</v>
      </c>
      <c r="BD107" s="503">
        <v>0</v>
      </c>
      <c r="BE107" s="510">
        <v>18</v>
      </c>
      <c r="BF107" s="12">
        <v>18</v>
      </c>
      <c r="BG107" s="503">
        <v>0</v>
      </c>
      <c r="BH107" s="510">
        <v>24</v>
      </c>
      <c r="BI107" s="12">
        <v>24</v>
      </c>
      <c r="BJ107" s="503">
        <v>0</v>
      </c>
      <c r="BK107" s="510">
        <v>15</v>
      </c>
      <c r="BL107" s="12">
        <v>6</v>
      </c>
      <c r="BM107" s="503">
        <v>9</v>
      </c>
      <c r="BN107" s="510">
        <v>1</v>
      </c>
      <c r="BO107" s="12">
        <v>1</v>
      </c>
      <c r="BP107" s="503">
        <v>0</v>
      </c>
      <c r="BQ107" s="510">
        <v>3</v>
      </c>
      <c r="BR107" s="12">
        <v>1</v>
      </c>
      <c r="BS107" s="503">
        <v>2</v>
      </c>
      <c r="BT107" s="510">
        <v>1</v>
      </c>
      <c r="BU107" s="12">
        <v>1</v>
      </c>
      <c r="BV107" s="503">
        <v>0</v>
      </c>
      <c r="BW107" s="510">
        <v>0</v>
      </c>
      <c r="BX107" s="12">
        <v>0</v>
      </c>
      <c r="BY107" s="503">
        <v>0</v>
      </c>
      <c r="BZ107" s="510">
        <v>2</v>
      </c>
      <c r="CA107" s="12">
        <v>2</v>
      </c>
      <c r="CB107" s="511">
        <v>0</v>
      </c>
      <c r="CC107" s="5"/>
    </row>
    <row r="108" spans="2:81" ht="15.75" x14ac:dyDescent="0.25">
      <c r="B108" s="497" t="s">
        <v>98</v>
      </c>
      <c r="C108" s="68">
        <f t="shared" si="14"/>
        <v>0</v>
      </c>
      <c r="D108" s="68">
        <f t="shared" si="15"/>
        <v>0</v>
      </c>
      <c r="E108" s="68">
        <f t="shared" si="16"/>
        <v>0</v>
      </c>
      <c r="F108" s="480">
        <v>2</v>
      </c>
      <c r="G108" s="481">
        <v>2</v>
      </c>
      <c r="H108" s="482">
        <v>0</v>
      </c>
      <c r="I108" s="480">
        <v>1</v>
      </c>
      <c r="J108" s="481">
        <v>1</v>
      </c>
      <c r="K108" s="500">
        <v>0</v>
      </c>
      <c r="L108" s="480">
        <v>1</v>
      </c>
      <c r="M108" s="482">
        <v>1</v>
      </c>
      <c r="N108" s="482">
        <v>0</v>
      </c>
      <c r="O108" s="477">
        <v>0</v>
      </c>
      <c r="P108" s="94">
        <v>0</v>
      </c>
      <c r="Q108" s="482"/>
      <c r="R108" s="68">
        <v>0</v>
      </c>
      <c r="S108" s="22"/>
      <c r="T108" s="499"/>
      <c r="U108" s="516">
        <v>0</v>
      </c>
      <c r="V108" s="12">
        <v>0</v>
      </c>
      <c r="W108" s="500">
        <v>0</v>
      </c>
      <c r="X108" s="502">
        <v>0</v>
      </c>
      <c r="Y108" s="501">
        <v>0</v>
      </c>
      <c r="Z108" s="500">
        <v>0</v>
      </c>
      <c r="AA108" s="502">
        <v>0</v>
      </c>
      <c r="AB108" s="501">
        <v>0</v>
      </c>
      <c r="AC108" s="169">
        <v>0</v>
      </c>
      <c r="AD108" s="68">
        <v>0</v>
      </c>
      <c r="AE108" s="12">
        <v>0</v>
      </c>
      <c r="AF108" s="169">
        <v>0</v>
      </c>
      <c r="AG108" s="68">
        <v>1</v>
      </c>
      <c r="AH108" s="12">
        <v>1</v>
      </c>
      <c r="AI108" s="169">
        <v>0</v>
      </c>
      <c r="AJ108" s="68">
        <v>1</v>
      </c>
      <c r="AK108" s="12">
        <v>1</v>
      </c>
      <c r="AL108" s="169">
        <v>0</v>
      </c>
      <c r="AM108" s="68">
        <v>0</v>
      </c>
      <c r="AN108" s="12">
        <v>0</v>
      </c>
      <c r="AO108" s="169">
        <v>0</v>
      </c>
      <c r="AP108" s="68">
        <v>0</v>
      </c>
      <c r="AQ108" s="12">
        <v>0</v>
      </c>
      <c r="AR108" s="503">
        <v>0</v>
      </c>
      <c r="AS108" s="510">
        <v>0</v>
      </c>
      <c r="AT108" s="12">
        <v>0</v>
      </c>
      <c r="AU108" s="503">
        <v>0</v>
      </c>
      <c r="AV108" s="68">
        <v>0</v>
      </c>
      <c r="AW108" s="12">
        <v>0</v>
      </c>
      <c r="AX108" s="511">
        <v>0</v>
      </c>
      <c r="AY108" s="510">
        <v>0</v>
      </c>
      <c r="AZ108" s="12">
        <v>0</v>
      </c>
      <c r="BA108" s="503">
        <v>0</v>
      </c>
      <c r="BB108" s="510">
        <v>0</v>
      </c>
      <c r="BC108" s="12">
        <v>0</v>
      </c>
      <c r="BD108" s="503">
        <v>0</v>
      </c>
      <c r="BE108" s="510">
        <v>0</v>
      </c>
      <c r="BF108" s="12">
        <v>0</v>
      </c>
      <c r="BG108" s="503">
        <v>0</v>
      </c>
      <c r="BH108" s="510">
        <v>1</v>
      </c>
      <c r="BI108" s="12">
        <v>1</v>
      </c>
      <c r="BJ108" s="503">
        <v>0</v>
      </c>
      <c r="BK108" s="510">
        <v>0</v>
      </c>
      <c r="BL108" s="12">
        <v>0</v>
      </c>
      <c r="BM108" s="503">
        <v>0</v>
      </c>
      <c r="BN108" s="510">
        <v>1</v>
      </c>
      <c r="BO108" s="12">
        <v>1</v>
      </c>
      <c r="BP108" s="503">
        <v>0</v>
      </c>
      <c r="BQ108" s="510">
        <v>0</v>
      </c>
      <c r="BR108" s="12">
        <v>0</v>
      </c>
      <c r="BS108" s="503">
        <v>0</v>
      </c>
      <c r="BT108" s="510">
        <v>0</v>
      </c>
      <c r="BU108" s="12"/>
      <c r="BV108" s="503">
        <v>0</v>
      </c>
      <c r="BW108" s="510">
        <v>1</v>
      </c>
      <c r="BX108" s="12">
        <v>1</v>
      </c>
      <c r="BY108" s="503">
        <v>0</v>
      </c>
      <c r="BZ108" s="510">
        <v>0</v>
      </c>
      <c r="CA108" s="12">
        <v>0</v>
      </c>
      <c r="CB108" s="511">
        <v>0</v>
      </c>
      <c r="CC108" s="5"/>
    </row>
    <row r="109" spans="2:81" ht="15.75" x14ac:dyDescent="0.25">
      <c r="B109" s="497" t="s">
        <v>333</v>
      </c>
      <c r="C109" s="68">
        <f t="shared" si="14"/>
        <v>692</v>
      </c>
      <c r="D109" s="68">
        <f t="shared" si="15"/>
        <v>629</v>
      </c>
      <c r="E109" s="68">
        <f t="shared" si="16"/>
        <v>63</v>
      </c>
      <c r="F109" s="480">
        <v>1655</v>
      </c>
      <c r="G109" s="481">
        <v>1487</v>
      </c>
      <c r="H109" s="482">
        <v>168</v>
      </c>
      <c r="I109" s="480">
        <v>932</v>
      </c>
      <c r="J109" s="481">
        <v>808</v>
      </c>
      <c r="K109" s="500">
        <v>124</v>
      </c>
      <c r="L109" s="480">
        <v>723</v>
      </c>
      <c r="M109" s="482">
        <v>679</v>
      </c>
      <c r="N109" s="482">
        <v>44</v>
      </c>
      <c r="O109" s="498">
        <v>408</v>
      </c>
      <c r="P109" s="94">
        <v>366</v>
      </c>
      <c r="Q109" s="478">
        <f t="shared" ref="Q109:Q111" si="23">(O109-P109)</f>
        <v>42</v>
      </c>
      <c r="R109" s="68">
        <v>284</v>
      </c>
      <c r="S109" s="22">
        <v>263</v>
      </c>
      <c r="T109" s="479">
        <v>21</v>
      </c>
      <c r="U109" s="516">
        <v>327</v>
      </c>
      <c r="V109" s="12">
        <v>229</v>
      </c>
      <c r="W109" s="500">
        <v>98</v>
      </c>
      <c r="X109" s="502">
        <v>194</v>
      </c>
      <c r="Y109" s="501">
        <v>194</v>
      </c>
      <c r="Z109" s="500">
        <v>0</v>
      </c>
      <c r="AA109" s="502">
        <v>180</v>
      </c>
      <c r="AB109" s="501">
        <v>180</v>
      </c>
      <c r="AC109" s="169">
        <v>0</v>
      </c>
      <c r="AD109" s="68">
        <v>124</v>
      </c>
      <c r="AE109" s="12">
        <v>98</v>
      </c>
      <c r="AF109" s="169">
        <v>26</v>
      </c>
      <c r="AG109" s="68">
        <v>107</v>
      </c>
      <c r="AH109" s="12">
        <v>107</v>
      </c>
      <c r="AI109" s="169">
        <v>0</v>
      </c>
      <c r="AJ109" s="68">
        <v>126</v>
      </c>
      <c r="AK109" s="12">
        <v>126</v>
      </c>
      <c r="AL109" s="169">
        <v>0</v>
      </c>
      <c r="AM109" s="68">
        <v>201</v>
      </c>
      <c r="AN109" s="12">
        <v>169</v>
      </c>
      <c r="AO109" s="169">
        <v>32</v>
      </c>
      <c r="AP109" s="68">
        <v>140</v>
      </c>
      <c r="AQ109" s="12">
        <v>140</v>
      </c>
      <c r="AR109" s="503">
        <v>0</v>
      </c>
      <c r="AS109" s="510">
        <v>132</v>
      </c>
      <c r="AT109" s="12">
        <v>132</v>
      </c>
      <c r="AU109" s="503">
        <v>0</v>
      </c>
      <c r="AV109" s="68">
        <v>124</v>
      </c>
      <c r="AW109" s="12">
        <v>112</v>
      </c>
      <c r="AX109" s="511">
        <v>12</v>
      </c>
      <c r="AY109" s="510">
        <v>119</v>
      </c>
      <c r="AZ109" s="12">
        <v>99</v>
      </c>
      <c r="BA109" s="503">
        <v>20</v>
      </c>
      <c r="BB109" s="510">
        <v>128</v>
      </c>
      <c r="BC109" s="12">
        <v>128</v>
      </c>
      <c r="BD109" s="503">
        <v>0</v>
      </c>
      <c r="BE109" s="510">
        <v>132</v>
      </c>
      <c r="BF109" s="12">
        <v>132</v>
      </c>
      <c r="BG109" s="503">
        <v>0</v>
      </c>
      <c r="BH109" s="510">
        <v>199</v>
      </c>
      <c r="BI109" s="12">
        <v>199</v>
      </c>
      <c r="BJ109" s="503">
        <v>0</v>
      </c>
      <c r="BK109" s="510">
        <v>228</v>
      </c>
      <c r="BL109" s="12">
        <v>228</v>
      </c>
      <c r="BM109" s="503">
        <v>0</v>
      </c>
      <c r="BN109" s="510">
        <v>286</v>
      </c>
      <c r="BO109" s="12">
        <v>280</v>
      </c>
      <c r="BP109" s="503">
        <v>6</v>
      </c>
      <c r="BQ109" s="510">
        <v>231</v>
      </c>
      <c r="BR109" s="12">
        <v>231</v>
      </c>
      <c r="BS109" s="503">
        <v>0</v>
      </c>
      <c r="BT109" s="510">
        <v>460</v>
      </c>
      <c r="BU109" s="12">
        <v>460</v>
      </c>
      <c r="BV109" s="503">
        <v>0</v>
      </c>
      <c r="BW109" s="510">
        <v>431</v>
      </c>
      <c r="BX109" s="12">
        <v>431</v>
      </c>
      <c r="BY109" s="503">
        <v>0</v>
      </c>
      <c r="BZ109" s="510">
        <v>388</v>
      </c>
      <c r="CA109" s="12">
        <v>388</v>
      </c>
      <c r="CB109" s="511">
        <v>0</v>
      </c>
      <c r="CC109" s="5"/>
    </row>
    <row r="110" spans="2:81" ht="15.75" x14ac:dyDescent="0.25">
      <c r="B110" s="497" t="s">
        <v>100</v>
      </c>
      <c r="C110" s="68">
        <f t="shared" si="14"/>
        <v>17</v>
      </c>
      <c r="D110" s="68">
        <f t="shared" si="15"/>
        <v>17</v>
      </c>
      <c r="E110" s="68">
        <f t="shared" si="16"/>
        <v>0</v>
      </c>
      <c r="F110" s="480">
        <v>27</v>
      </c>
      <c r="G110" s="481">
        <v>23</v>
      </c>
      <c r="H110" s="482">
        <v>4</v>
      </c>
      <c r="I110" s="480">
        <v>22</v>
      </c>
      <c r="J110" s="481">
        <v>20</v>
      </c>
      <c r="K110" s="500">
        <v>2</v>
      </c>
      <c r="L110" s="480">
        <v>5</v>
      </c>
      <c r="M110" s="482">
        <v>3</v>
      </c>
      <c r="N110" s="482">
        <v>2</v>
      </c>
      <c r="O110" s="498">
        <v>10</v>
      </c>
      <c r="P110" s="94">
        <v>10</v>
      </c>
      <c r="Q110" s="478">
        <f t="shared" si="23"/>
        <v>0</v>
      </c>
      <c r="R110" s="68">
        <v>7</v>
      </c>
      <c r="S110" s="22">
        <v>7</v>
      </c>
      <c r="T110" s="479">
        <v>0</v>
      </c>
      <c r="U110" s="516">
        <v>3</v>
      </c>
      <c r="V110" s="12">
        <v>3</v>
      </c>
      <c r="W110" s="500">
        <v>0</v>
      </c>
      <c r="X110" s="502">
        <v>5</v>
      </c>
      <c r="Y110" s="501">
        <v>5</v>
      </c>
      <c r="Z110" s="500">
        <v>0</v>
      </c>
      <c r="AA110" s="502">
        <v>4</v>
      </c>
      <c r="AB110" s="501">
        <v>4</v>
      </c>
      <c r="AC110" s="169">
        <v>0</v>
      </c>
      <c r="AD110" s="68">
        <v>4</v>
      </c>
      <c r="AE110" s="12">
        <v>4</v>
      </c>
      <c r="AF110" s="169">
        <v>0</v>
      </c>
      <c r="AG110" s="68">
        <v>6</v>
      </c>
      <c r="AH110" s="12">
        <v>4</v>
      </c>
      <c r="AI110" s="169">
        <v>2</v>
      </c>
      <c r="AJ110" s="68">
        <v>0</v>
      </c>
      <c r="AK110" s="12">
        <v>0</v>
      </c>
      <c r="AL110" s="169">
        <v>0</v>
      </c>
      <c r="AM110" s="68">
        <v>3</v>
      </c>
      <c r="AN110" s="12">
        <v>1</v>
      </c>
      <c r="AO110" s="169">
        <v>2</v>
      </c>
      <c r="AP110" s="68">
        <v>2</v>
      </c>
      <c r="AQ110" s="12">
        <v>2</v>
      </c>
      <c r="AR110" s="503">
        <v>0</v>
      </c>
      <c r="AS110" s="510">
        <v>0</v>
      </c>
      <c r="AT110" s="12">
        <v>0</v>
      </c>
      <c r="AU110" s="503">
        <v>0</v>
      </c>
      <c r="AV110" s="68">
        <v>0</v>
      </c>
      <c r="AW110" s="12">
        <v>0</v>
      </c>
      <c r="AX110" s="511">
        <v>0</v>
      </c>
      <c r="AY110" s="510">
        <v>0</v>
      </c>
      <c r="AZ110" s="12">
        <v>0</v>
      </c>
      <c r="BA110" s="503">
        <v>0</v>
      </c>
      <c r="BB110" s="510">
        <v>1</v>
      </c>
      <c r="BC110" s="12">
        <v>1</v>
      </c>
      <c r="BD110" s="503">
        <v>0</v>
      </c>
      <c r="BE110" s="510">
        <v>1</v>
      </c>
      <c r="BF110" s="12">
        <v>1</v>
      </c>
      <c r="BG110" s="503">
        <v>0</v>
      </c>
      <c r="BH110" s="510">
        <v>4</v>
      </c>
      <c r="BI110" s="12">
        <v>4</v>
      </c>
      <c r="BJ110" s="503">
        <v>0</v>
      </c>
      <c r="BK110" s="510">
        <v>0</v>
      </c>
      <c r="BL110" s="12">
        <v>0</v>
      </c>
      <c r="BM110" s="503">
        <v>0</v>
      </c>
      <c r="BN110" s="510">
        <v>4</v>
      </c>
      <c r="BO110" s="12">
        <v>4</v>
      </c>
      <c r="BP110" s="503">
        <v>0</v>
      </c>
      <c r="BQ110" s="510">
        <v>5</v>
      </c>
      <c r="BR110" s="12">
        <v>5</v>
      </c>
      <c r="BS110" s="503">
        <v>0</v>
      </c>
      <c r="BT110" s="510">
        <v>0</v>
      </c>
      <c r="BU110" s="12"/>
      <c r="BV110" s="503">
        <v>0</v>
      </c>
      <c r="BW110" s="510">
        <v>2</v>
      </c>
      <c r="BX110" s="12">
        <v>2</v>
      </c>
      <c r="BY110" s="503">
        <v>0</v>
      </c>
      <c r="BZ110" s="510">
        <v>1</v>
      </c>
      <c r="CA110" s="12">
        <v>1</v>
      </c>
      <c r="CB110" s="511">
        <v>0</v>
      </c>
      <c r="CC110" s="5"/>
    </row>
    <row r="111" spans="2:81" ht="15.75" x14ac:dyDescent="0.25">
      <c r="B111" s="517" t="s">
        <v>182</v>
      </c>
      <c r="C111" s="68">
        <f t="shared" si="14"/>
        <v>4</v>
      </c>
      <c r="D111" s="68">
        <f t="shared" si="15"/>
        <v>4</v>
      </c>
      <c r="E111" s="68">
        <f t="shared" si="16"/>
        <v>0</v>
      </c>
      <c r="F111" s="480">
        <v>11</v>
      </c>
      <c r="G111" s="481">
        <v>11</v>
      </c>
      <c r="H111" s="482">
        <v>0</v>
      </c>
      <c r="I111" s="480">
        <v>6</v>
      </c>
      <c r="J111" s="481">
        <v>6</v>
      </c>
      <c r="K111" s="500">
        <v>0</v>
      </c>
      <c r="L111" s="520">
        <v>5</v>
      </c>
      <c r="M111" s="518">
        <v>5</v>
      </c>
      <c r="N111" s="518">
        <v>0</v>
      </c>
      <c r="O111" s="498">
        <v>3</v>
      </c>
      <c r="P111" s="94">
        <v>3</v>
      </c>
      <c r="Q111" s="478">
        <f t="shared" si="23"/>
        <v>0</v>
      </c>
      <c r="R111" s="68">
        <v>1</v>
      </c>
      <c r="S111" s="22">
        <v>1</v>
      </c>
      <c r="T111" s="479">
        <v>0</v>
      </c>
      <c r="U111" s="516">
        <v>6</v>
      </c>
      <c r="V111" s="12">
        <v>6</v>
      </c>
      <c r="W111" s="500">
        <v>0</v>
      </c>
      <c r="X111" s="502">
        <v>0</v>
      </c>
      <c r="Y111" s="501">
        <v>0</v>
      </c>
      <c r="Z111" s="500">
        <v>0</v>
      </c>
      <c r="AA111" s="502">
        <v>0</v>
      </c>
      <c r="AB111" s="501">
        <v>0</v>
      </c>
      <c r="AC111" s="169">
        <v>0</v>
      </c>
      <c r="AD111" s="68">
        <v>0</v>
      </c>
      <c r="AE111" s="12">
        <v>0</v>
      </c>
      <c r="AF111" s="169">
        <v>0</v>
      </c>
      <c r="AG111" s="68">
        <v>0</v>
      </c>
      <c r="AH111" s="12">
        <v>0</v>
      </c>
      <c r="AI111" s="169">
        <v>0</v>
      </c>
      <c r="AJ111" s="68">
        <v>0</v>
      </c>
      <c r="AK111" s="12">
        <v>0</v>
      </c>
      <c r="AL111" s="169">
        <v>0</v>
      </c>
      <c r="AM111" s="68">
        <v>0</v>
      </c>
      <c r="AN111" s="12">
        <v>0</v>
      </c>
      <c r="AO111" s="169">
        <v>0</v>
      </c>
      <c r="AP111" s="68">
        <v>2</v>
      </c>
      <c r="AQ111" s="12">
        <v>2</v>
      </c>
      <c r="AR111" s="503">
        <v>0</v>
      </c>
      <c r="AS111" s="510">
        <v>2</v>
      </c>
      <c r="AT111" s="12">
        <v>2</v>
      </c>
      <c r="AU111" s="503">
        <v>0</v>
      </c>
      <c r="AV111" s="68">
        <v>1</v>
      </c>
      <c r="AW111" s="12">
        <v>1</v>
      </c>
      <c r="AX111" s="511">
        <v>0</v>
      </c>
      <c r="AY111" s="510">
        <v>0</v>
      </c>
      <c r="AZ111" s="12">
        <v>0</v>
      </c>
      <c r="BA111" s="503">
        <v>0</v>
      </c>
      <c r="BB111" s="510">
        <v>0</v>
      </c>
      <c r="BC111" s="12">
        <v>0</v>
      </c>
      <c r="BD111" s="503">
        <v>0</v>
      </c>
      <c r="BE111" s="510">
        <v>1</v>
      </c>
      <c r="BF111" s="12">
        <v>1</v>
      </c>
      <c r="BG111" s="503">
        <v>0</v>
      </c>
      <c r="BH111" s="510">
        <v>0</v>
      </c>
      <c r="BI111" s="12">
        <v>0</v>
      </c>
      <c r="BJ111" s="503">
        <v>0</v>
      </c>
      <c r="BK111" s="510">
        <v>0</v>
      </c>
      <c r="BL111" s="12">
        <v>0</v>
      </c>
      <c r="BM111" s="503">
        <v>0</v>
      </c>
      <c r="BN111" s="510">
        <v>0</v>
      </c>
      <c r="BO111" s="12">
        <v>0</v>
      </c>
      <c r="BP111" s="503">
        <v>0</v>
      </c>
      <c r="BQ111" s="510">
        <v>0</v>
      </c>
      <c r="BR111" s="12">
        <v>0</v>
      </c>
      <c r="BS111" s="503">
        <v>0</v>
      </c>
      <c r="BT111" s="512"/>
      <c r="BU111" s="10"/>
      <c r="BV111" s="503">
        <v>0</v>
      </c>
      <c r="BW111" s="510"/>
      <c r="BX111" s="10"/>
      <c r="BY111" s="503">
        <v>0</v>
      </c>
      <c r="BZ111" s="512"/>
      <c r="CA111" s="10"/>
      <c r="CB111" s="511">
        <v>0</v>
      </c>
      <c r="CC111" s="5"/>
    </row>
    <row r="112" spans="2:81" ht="15.75" x14ac:dyDescent="0.25">
      <c r="B112" s="517" t="s">
        <v>183</v>
      </c>
      <c r="C112" s="68">
        <f t="shared" si="14"/>
        <v>1</v>
      </c>
      <c r="D112" s="68">
        <f t="shared" si="15"/>
        <v>1</v>
      </c>
      <c r="E112" s="68">
        <f t="shared" si="16"/>
        <v>0</v>
      </c>
      <c r="F112" s="480">
        <v>1</v>
      </c>
      <c r="G112" s="481">
        <v>1</v>
      </c>
      <c r="H112" s="482">
        <v>0</v>
      </c>
      <c r="I112" s="480">
        <v>1</v>
      </c>
      <c r="J112" s="481">
        <v>1</v>
      </c>
      <c r="K112" s="500">
        <v>0</v>
      </c>
      <c r="L112" s="520">
        <v>0</v>
      </c>
      <c r="M112" s="518">
        <v>0</v>
      </c>
      <c r="N112" s="518">
        <v>0</v>
      </c>
      <c r="O112" s="477">
        <v>0</v>
      </c>
      <c r="P112" s="94">
        <v>0</v>
      </c>
      <c r="Q112" s="518"/>
      <c r="R112" s="68">
        <v>1</v>
      </c>
      <c r="S112" s="22">
        <v>1</v>
      </c>
      <c r="T112" s="479">
        <v>0</v>
      </c>
      <c r="U112" s="516">
        <v>0</v>
      </c>
      <c r="V112" s="12">
        <v>0</v>
      </c>
      <c r="W112" s="500">
        <v>0</v>
      </c>
      <c r="X112" s="502">
        <v>0</v>
      </c>
      <c r="Y112" s="501">
        <v>0</v>
      </c>
      <c r="Z112" s="500">
        <v>0</v>
      </c>
      <c r="AA112" s="502">
        <v>0</v>
      </c>
      <c r="AB112" s="501">
        <v>0</v>
      </c>
      <c r="AC112" s="169">
        <v>0</v>
      </c>
      <c r="AD112" s="68">
        <v>0</v>
      </c>
      <c r="AE112" s="12">
        <v>0</v>
      </c>
      <c r="AF112" s="169">
        <v>0</v>
      </c>
      <c r="AG112" s="68">
        <v>1</v>
      </c>
      <c r="AH112" s="12">
        <v>1</v>
      </c>
      <c r="AI112" s="169">
        <v>0</v>
      </c>
      <c r="AJ112" s="68">
        <v>0</v>
      </c>
      <c r="AK112" s="12">
        <v>0</v>
      </c>
      <c r="AL112" s="169">
        <v>0</v>
      </c>
      <c r="AM112" s="68">
        <v>0</v>
      </c>
      <c r="AN112" s="12">
        <v>0</v>
      </c>
      <c r="AO112" s="169">
        <v>0</v>
      </c>
      <c r="AP112" s="68">
        <v>0</v>
      </c>
      <c r="AQ112" s="12">
        <v>0</v>
      </c>
      <c r="AR112" s="503">
        <v>0</v>
      </c>
      <c r="AS112" s="510">
        <v>0</v>
      </c>
      <c r="AT112" s="12">
        <v>0</v>
      </c>
      <c r="AU112" s="503">
        <v>0</v>
      </c>
      <c r="AV112" s="68">
        <v>0</v>
      </c>
      <c r="AW112" s="12">
        <v>0</v>
      </c>
      <c r="AX112" s="511">
        <v>0</v>
      </c>
      <c r="AY112" s="510">
        <v>0</v>
      </c>
      <c r="AZ112" s="12">
        <v>0</v>
      </c>
      <c r="BA112" s="503">
        <v>0</v>
      </c>
      <c r="BB112" s="510">
        <v>0</v>
      </c>
      <c r="BC112" s="12">
        <v>0</v>
      </c>
      <c r="BD112" s="503">
        <v>0</v>
      </c>
      <c r="BE112" s="512"/>
      <c r="BF112" s="10"/>
      <c r="BG112" s="503">
        <v>0</v>
      </c>
      <c r="BH112" s="512"/>
      <c r="BI112" s="12"/>
      <c r="BJ112" s="503">
        <v>0</v>
      </c>
      <c r="BK112" s="512"/>
      <c r="BL112" s="10"/>
      <c r="BM112" s="503">
        <v>0</v>
      </c>
      <c r="BN112" s="512"/>
      <c r="BO112" s="10"/>
      <c r="BP112" s="503">
        <v>0</v>
      </c>
      <c r="BQ112" s="510"/>
      <c r="BR112" s="12"/>
      <c r="BS112" s="503">
        <v>0</v>
      </c>
      <c r="BT112" s="512"/>
      <c r="BU112" s="10"/>
      <c r="BV112" s="503">
        <v>0</v>
      </c>
      <c r="BW112" s="510"/>
      <c r="BX112" s="10"/>
      <c r="BY112" s="503">
        <v>0</v>
      </c>
      <c r="BZ112" s="512"/>
      <c r="CA112" s="10"/>
      <c r="CB112" s="511">
        <v>0</v>
      </c>
      <c r="CC112" s="5"/>
    </row>
    <row r="113" spans="2:81" ht="15.75" x14ac:dyDescent="0.25">
      <c r="B113" s="517"/>
      <c r="C113" s="69"/>
      <c r="D113" s="69"/>
      <c r="E113" s="69"/>
      <c r="F113" s="520"/>
      <c r="G113" s="523"/>
      <c r="H113" s="518"/>
      <c r="I113" s="520"/>
      <c r="J113" s="523"/>
      <c r="K113" s="521"/>
      <c r="L113" s="520"/>
      <c r="M113" s="518"/>
      <c r="N113" s="518"/>
      <c r="O113" s="522"/>
      <c r="P113" s="94"/>
      <c r="Q113" s="518"/>
      <c r="R113" s="70"/>
      <c r="S113" s="5"/>
      <c r="T113" s="519"/>
      <c r="U113" s="516"/>
      <c r="V113" s="12"/>
      <c r="W113" s="500"/>
      <c r="X113" s="70"/>
      <c r="Y113" s="10"/>
      <c r="Z113" s="521"/>
      <c r="AA113" s="514"/>
      <c r="AB113" s="513"/>
      <c r="AC113" s="170"/>
      <c r="AD113" s="68"/>
      <c r="AE113" s="12"/>
      <c r="AF113" s="170"/>
      <c r="AG113" s="70"/>
      <c r="AH113" s="10"/>
      <c r="AI113" s="170"/>
      <c r="AJ113" s="68"/>
      <c r="AK113" s="12"/>
      <c r="AL113" s="170"/>
      <c r="AM113" s="70"/>
      <c r="AN113" s="10"/>
      <c r="AO113" s="170"/>
      <c r="AP113" s="68"/>
      <c r="AQ113" s="12"/>
      <c r="AR113" s="503"/>
      <c r="AS113" s="510"/>
      <c r="AT113" s="12"/>
      <c r="AU113" s="503"/>
      <c r="AV113" s="68"/>
      <c r="AW113" s="12"/>
      <c r="AX113" s="524"/>
      <c r="AY113" s="510"/>
      <c r="AZ113" s="12"/>
      <c r="BA113" s="473"/>
      <c r="BB113" s="510"/>
      <c r="BC113" s="12"/>
      <c r="BD113" s="473"/>
      <c r="BE113" s="512"/>
      <c r="BF113" s="10"/>
      <c r="BG113" s="473"/>
      <c r="BH113" s="512"/>
      <c r="BI113" s="12"/>
      <c r="BJ113" s="473"/>
      <c r="BK113" s="512"/>
      <c r="BL113" s="10"/>
      <c r="BM113" s="473"/>
      <c r="BN113" s="512"/>
      <c r="BO113" s="10"/>
      <c r="BP113" s="473"/>
      <c r="BQ113" s="510"/>
      <c r="BR113" s="12"/>
      <c r="BS113" s="473"/>
      <c r="BT113" s="512"/>
      <c r="BU113" s="10"/>
      <c r="BV113" s="473"/>
      <c r="BW113" s="510"/>
      <c r="BX113" s="10"/>
      <c r="BY113" s="473"/>
      <c r="BZ113" s="512"/>
      <c r="CA113" s="10"/>
      <c r="CB113" s="524"/>
      <c r="CC113" s="5"/>
    </row>
    <row r="114" spans="2:81" ht="15.75" x14ac:dyDescent="0.25">
      <c r="B114" s="174" t="s">
        <v>103</v>
      </c>
      <c r="C114" s="69">
        <f t="shared" si="14"/>
        <v>914</v>
      </c>
      <c r="D114" s="69">
        <f t="shared" si="15"/>
        <v>752</v>
      </c>
      <c r="E114" s="69">
        <f t="shared" si="16"/>
        <v>162</v>
      </c>
      <c r="F114" s="483">
        <v>6787</v>
      </c>
      <c r="G114" s="484">
        <v>6339</v>
      </c>
      <c r="H114" s="478">
        <v>448</v>
      </c>
      <c r="I114" s="483">
        <v>4123</v>
      </c>
      <c r="J114" s="484">
        <v>3965</v>
      </c>
      <c r="K114" s="485">
        <v>158</v>
      </c>
      <c r="L114" s="483">
        <v>2664</v>
      </c>
      <c r="M114" s="478">
        <v>2374</v>
      </c>
      <c r="N114" s="478">
        <v>290</v>
      </c>
      <c r="O114" s="498">
        <v>359</v>
      </c>
      <c r="P114" s="60">
        <v>353</v>
      </c>
      <c r="Q114" s="478">
        <f t="shared" ref="Q114:Q116" si="24">(O114-P114)</f>
        <v>6</v>
      </c>
      <c r="R114" s="69">
        <v>555</v>
      </c>
      <c r="S114" s="34">
        <v>399</v>
      </c>
      <c r="T114" s="479">
        <v>156</v>
      </c>
      <c r="U114" s="515">
        <v>689</v>
      </c>
      <c r="V114" s="9">
        <v>615</v>
      </c>
      <c r="W114" s="485">
        <v>74</v>
      </c>
      <c r="X114" s="488">
        <v>931</v>
      </c>
      <c r="Y114" s="486">
        <v>871</v>
      </c>
      <c r="Z114" s="485">
        <v>60</v>
      </c>
      <c r="AA114" s="488">
        <v>1164</v>
      </c>
      <c r="AB114" s="486">
        <v>1164</v>
      </c>
      <c r="AC114" s="489">
        <v>0</v>
      </c>
      <c r="AD114" s="69">
        <v>698</v>
      </c>
      <c r="AE114" s="9">
        <v>689</v>
      </c>
      <c r="AF114" s="489">
        <v>9</v>
      </c>
      <c r="AG114" s="69">
        <v>641</v>
      </c>
      <c r="AH114" s="9">
        <v>626</v>
      </c>
      <c r="AI114" s="489">
        <v>15</v>
      </c>
      <c r="AJ114" s="69">
        <v>457</v>
      </c>
      <c r="AK114" s="9">
        <v>451</v>
      </c>
      <c r="AL114" s="489">
        <v>6</v>
      </c>
      <c r="AM114" s="69">
        <v>405</v>
      </c>
      <c r="AN114" s="9">
        <v>403</v>
      </c>
      <c r="AO114" s="489">
        <v>2</v>
      </c>
      <c r="AP114" s="69">
        <v>605</v>
      </c>
      <c r="AQ114" s="9">
        <v>605</v>
      </c>
      <c r="AR114" s="491">
        <v>0</v>
      </c>
      <c r="AS114" s="492">
        <v>784</v>
      </c>
      <c r="AT114" s="140">
        <v>516</v>
      </c>
      <c r="AU114" s="493">
        <v>268</v>
      </c>
      <c r="AV114" s="494">
        <v>413</v>
      </c>
      <c r="AW114" s="140">
        <v>399</v>
      </c>
      <c r="AX114" s="495">
        <v>14</v>
      </c>
      <c r="AY114" s="492">
        <v>469</v>
      </c>
      <c r="AZ114" s="140">
        <v>465</v>
      </c>
      <c r="BA114" s="493">
        <v>4</v>
      </c>
      <c r="BB114" s="492">
        <v>555</v>
      </c>
      <c r="BC114" s="140">
        <v>481</v>
      </c>
      <c r="BD114" s="493">
        <v>74</v>
      </c>
      <c r="BE114" s="492">
        <v>939</v>
      </c>
      <c r="BF114" s="140">
        <v>854</v>
      </c>
      <c r="BG114" s="493">
        <v>85</v>
      </c>
      <c r="BH114" s="492">
        <v>759</v>
      </c>
      <c r="BI114" s="140">
        <v>685</v>
      </c>
      <c r="BJ114" s="493">
        <v>74</v>
      </c>
      <c r="BK114" s="492">
        <v>993</v>
      </c>
      <c r="BL114" s="140">
        <v>963</v>
      </c>
      <c r="BM114" s="493">
        <v>30</v>
      </c>
      <c r="BN114" s="492">
        <v>1384</v>
      </c>
      <c r="BO114" s="140">
        <v>1096</v>
      </c>
      <c r="BP114" s="493">
        <v>288</v>
      </c>
      <c r="BQ114" s="492">
        <v>1094</v>
      </c>
      <c r="BR114" s="140">
        <v>850</v>
      </c>
      <c r="BS114" s="493">
        <v>244</v>
      </c>
      <c r="BT114" s="492">
        <v>914</v>
      </c>
      <c r="BU114" s="140">
        <v>814</v>
      </c>
      <c r="BV114" s="493">
        <v>100</v>
      </c>
      <c r="BW114" s="492">
        <v>549</v>
      </c>
      <c r="BX114" s="140">
        <v>545</v>
      </c>
      <c r="BY114" s="493">
        <v>4</v>
      </c>
      <c r="BZ114" s="492">
        <v>1163</v>
      </c>
      <c r="CA114" s="140">
        <v>1043</v>
      </c>
      <c r="CB114" s="495">
        <v>120</v>
      </c>
      <c r="CC114" s="496"/>
    </row>
    <row r="115" spans="2:81" ht="15.75" x14ac:dyDescent="0.25">
      <c r="B115" s="497" t="s">
        <v>104</v>
      </c>
      <c r="C115" s="68">
        <f t="shared" si="14"/>
        <v>159</v>
      </c>
      <c r="D115" s="68">
        <f t="shared" si="15"/>
        <v>153</v>
      </c>
      <c r="E115" s="68">
        <f t="shared" si="16"/>
        <v>6</v>
      </c>
      <c r="F115" s="480">
        <v>557</v>
      </c>
      <c r="G115" s="481">
        <v>527</v>
      </c>
      <c r="H115" s="482">
        <v>30</v>
      </c>
      <c r="I115" s="480">
        <v>238</v>
      </c>
      <c r="J115" s="481">
        <v>214</v>
      </c>
      <c r="K115" s="500">
        <v>24</v>
      </c>
      <c r="L115" s="480">
        <v>319</v>
      </c>
      <c r="M115" s="482">
        <v>313</v>
      </c>
      <c r="N115" s="482">
        <v>6</v>
      </c>
      <c r="O115" s="498">
        <v>84</v>
      </c>
      <c r="P115" s="94">
        <v>78</v>
      </c>
      <c r="Q115" s="478">
        <f t="shared" si="24"/>
        <v>6</v>
      </c>
      <c r="R115" s="68">
        <v>75</v>
      </c>
      <c r="S115" s="22">
        <v>75</v>
      </c>
      <c r="T115" s="479">
        <v>0</v>
      </c>
      <c r="U115" s="516">
        <v>57</v>
      </c>
      <c r="V115" s="12">
        <v>57</v>
      </c>
      <c r="W115" s="500">
        <v>0</v>
      </c>
      <c r="X115" s="502">
        <v>51</v>
      </c>
      <c r="Y115" s="501">
        <v>51</v>
      </c>
      <c r="Z115" s="500">
        <v>0</v>
      </c>
      <c r="AA115" s="502">
        <v>32</v>
      </c>
      <c r="AB115" s="501">
        <v>32</v>
      </c>
      <c r="AC115" s="169">
        <v>0</v>
      </c>
      <c r="AD115" s="68">
        <v>37</v>
      </c>
      <c r="AE115" s="12">
        <v>28</v>
      </c>
      <c r="AF115" s="169">
        <v>9</v>
      </c>
      <c r="AG115" s="68">
        <v>61</v>
      </c>
      <c r="AH115" s="12">
        <v>46</v>
      </c>
      <c r="AI115" s="169">
        <v>15</v>
      </c>
      <c r="AJ115" s="68">
        <v>55</v>
      </c>
      <c r="AK115" s="12">
        <v>49</v>
      </c>
      <c r="AL115" s="169">
        <v>6</v>
      </c>
      <c r="AM115" s="68">
        <v>3</v>
      </c>
      <c r="AN115" s="12">
        <v>3</v>
      </c>
      <c r="AO115" s="169">
        <v>0</v>
      </c>
      <c r="AP115" s="68">
        <v>164</v>
      </c>
      <c r="AQ115" s="12">
        <v>164</v>
      </c>
      <c r="AR115" s="503">
        <v>0</v>
      </c>
      <c r="AS115" s="510">
        <v>44</v>
      </c>
      <c r="AT115" s="12">
        <v>44</v>
      </c>
      <c r="AU115" s="503">
        <v>0</v>
      </c>
      <c r="AV115" s="68">
        <v>53</v>
      </c>
      <c r="AW115" s="12">
        <v>53</v>
      </c>
      <c r="AX115" s="511">
        <v>0</v>
      </c>
      <c r="AY115" s="510">
        <v>46</v>
      </c>
      <c r="AZ115" s="12">
        <v>46</v>
      </c>
      <c r="BA115" s="503">
        <v>0</v>
      </c>
      <c r="BB115" s="510">
        <v>37</v>
      </c>
      <c r="BC115" s="12">
        <v>37</v>
      </c>
      <c r="BD115" s="503">
        <v>0</v>
      </c>
      <c r="BE115" s="510">
        <v>4</v>
      </c>
      <c r="BF115" s="12">
        <v>4</v>
      </c>
      <c r="BG115" s="503">
        <v>0</v>
      </c>
      <c r="BH115" s="510">
        <v>23</v>
      </c>
      <c r="BI115" s="12">
        <v>23</v>
      </c>
      <c r="BJ115" s="503">
        <v>0</v>
      </c>
      <c r="BK115" s="510">
        <v>53</v>
      </c>
      <c r="BL115" s="12">
        <v>53</v>
      </c>
      <c r="BM115" s="503">
        <v>0</v>
      </c>
      <c r="BN115" s="510">
        <v>61</v>
      </c>
      <c r="BO115" s="12">
        <v>61</v>
      </c>
      <c r="BP115" s="503">
        <v>0</v>
      </c>
      <c r="BQ115" s="510">
        <v>14</v>
      </c>
      <c r="BR115" s="12">
        <v>14</v>
      </c>
      <c r="BS115" s="503">
        <v>0</v>
      </c>
      <c r="BT115" s="510">
        <v>14</v>
      </c>
      <c r="BU115" s="12">
        <v>14</v>
      </c>
      <c r="BV115" s="503">
        <v>0</v>
      </c>
      <c r="BW115" s="510">
        <v>12</v>
      </c>
      <c r="BX115" s="12">
        <v>12</v>
      </c>
      <c r="BY115" s="503">
        <v>0</v>
      </c>
      <c r="BZ115" s="510">
        <v>12</v>
      </c>
      <c r="CA115" s="12">
        <v>12</v>
      </c>
      <c r="CB115" s="511">
        <v>0</v>
      </c>
      <c r="CC115" s="5"/>
    </row>
    <row r="116" spans="2:81" ht="15.75" x14ac:dyDescent="0.25">
      <c r="B116" s="497" t="s">
        <v>334</v>
      </c>
      <c r="C116" s="68">
        <f t="shared" si="14"/>
        <v>755</v>
      </c>
      <c r="D116" s="68">
        <f t="shared" si="15"/>
        <v>599</v>
      </c>
      <c r="E116" s="68">
        <f t="shared" si="16"/>
        <v>156</v>
      </c>
      <c r="F116" s="480">
        <v>6230</v>
      </c>
      <c r="G116" s="481">
        <v>5812</v>
      </c>
      <c r="H116" s="482">
        <v>418</v>
      </c>
      <c r="I116" s="480">
        <v>3885</v>
      </c>
      <c r="J116" s="481">
        <v>3751</v>
      </c>
      <c r="K116" s="500">
        <v>134</v>
      </c>
      <c r="L116" s="480">
        <v>2345</v>
      </c>
      <c r="M116" s="482">
        <v>2061</v>
      </c>
      <c r="N116" s="482">
        <v>284</v>
      </c>
      <c r="O116" s="498">
        <v>275</v>
      </c>
      <c r="P116" s="94">
        <v>275</v>
      </c>
      <c r="Q116" s="478">
        <f t="shared" si="24"/>
        <v>0</v>
      </c>
      <c r="R116" s="68">
        <v>480</v>
      </c>
      <c r="S116" s="22">
        <v>324</v>
      </c>
      <c r="T116" s="479">
        <v>156</v>
      </c>
      <c r="U116" s="516">
        <v>632</v>
      </c>
      <c r="V116" s="12">
        <v>558</v>
      </c>
      <c r="W116" s="500">
        <v>74</v>
      </c>
      <c r="X116" s="502">
        <v>880</v>
      </c>
      <c r="Y116" s="501">
        <v>820</v>
      </c>
      <c r="Z116" s="500">
        <v>60</v>
      </c>
      <c r="AA116" s="502">
        <v>1132</v>
      </c>
      <c r="AB116" s="501">
        <v>1132</v>
      </c>
      <c r="AC116" s="169">
        <v>0</v>
      </c>
      <c r="AD116" s="68">
        <v>661</v>
      </c>
      <c r="AE116" s="12">
        <v>661</v>
      </c>
      <c r="AF116" s="169">
        <v>0</v>
      </c>
      <c r="AG116" s="68">
        <v>580</v>
      </c>
      <c r="AH116" s="12">
        <v>580</v>
      </c>
      <c r="AI116" s="169">
        <v>0</v>
      </c>
      <c r="AJ116" s="68">
        <v>402</v>
      </c>
      <c r="AK116" s="12">
        <v>402</v>
      </c>
      <c r="AL116" s="169">
        <v>0</v>
      </c>
      <c r="AM116" s="68">
        <v>402</v>
      </c>
      <c r="AN116" s="12">
        <v>400</v>
      </c>
      <c r="AO116" s="169">
        <v>2</v>
      </c>
      <c r="AP116" s="68">
        <v>441</v>
      </c>
      <c r="AQ116" s="12">
        <v>441</v>
      </c>
      <c r="AR116" s="503">
        <v>0</v>
      </c>
      <c r="AS116" s="510">
        <v>740</v>
      </c>
      <c r="AT116" s="12">
        <v>472</v>
      </c>
      <c r="AU116" s="503">
        <v>268</v>
      </c>
      <c r="AV116" s="68">
        <v>360</v>
      </c>
      <c r="AW116" s="12">
        <v>346</v>
      </c>
      <c r="AX116" s="511">
        <v>14</v>
      </c>
      <c r="AY116" s="510">
        <v>423</v>
      </c>
      <c r="AZ116" s="12">
        <v>419</v>
      </c>
      <c r="BA116" s="503">
        <v>4</v>
      </c>
      <c r="BB116" s="510">
        <v>518</v>
      </c>
      <c r="BC116" s="12">
        <v>444</v>
      </c>
      <c r="BD116" s="503">
        <v>74</v>
      </c>
      <c r="BE116" s="510">
        <v>935</v>
      </c>
      <c r="BF116" s="12">
        <v>850</v>
      </c>
      <c r="BG116" s="503">
        <v>85</v>
      </c>
      <c r="BH116" s="510">
        <v>736</v>
      </c>
      <c r="BI116" s="12">
        <v>662</v>
      </c>
      <c r="BJ116" s="503">
        <v>74</v>
      </c>
      <c r="BK116" s="510">
        <v>940</v>
      </c>
      <c r="BL116" s="12">
        <v>910</v>
      </c>
      <c r="BM116" s="503">
        <v>30</v>
      </c>
      <c r="BN116" s="510">
        <v>1323</v>
      </c>
      <c r="BO116" s="12">
        <v>1035</v>
      </c>
      <c r="BP116" s="503">
        <v>288</v>
      </c>
      <c r="BQ116" s="510">
        <v>1080</v>
      </c>
      <c r="BR116" s="12">
        <v>836</v>
      </c>
      <c r="BS116" s="503">
        <v>244</v>
      </c>
      <c r="BT116" s="510">
        <v>900</v>
      </c>
      <c r="BU116" s="12">
        <v>800</v>
      </c>
      <c r="BV116" s="503">
        <v>100</v>
      </c>
      <c r="BW116" s="510">
        <v>537</v>
      </c>
      <c r="BX116" s="12">
        <v>533</v>
      </c>
      <c r="BY116" s="503">
        <v>4</v>
      </c>
      <c r="BZ116" s="510">
        <v>1151</v>
      </c>
      <c r="CA116" s="12">
        <v>1031</v>
      </c>
      <c r="CB116" s="511">
        <v>120</v>
      </c>
      <c r="CC116" s="5"/>
    </row>
    <row r="117" spans="2:81" ht="15.75" x14ac:dyDescent="0.25">
      <c r="B117" s="497"/>
      <c r="C117" s="69"/>
      <c r="D117" s="69"/>
      <c r="E117" s="69"/>
      <c r="F117" s="480"/>
      <c r="G117" s="481"/>
      <c r="H117" s="482"/>
      <c r="I117" s="480"/>
      <c r="J117" s="481"/>
      <c r="K117" s="500"/>
      <c r="L117" s="480"/>
      <c r="M117" s="482"/>
      <c r="N117" s="482"/>
      <c r="O117" s="498"/>
      <c r="P117" s="481"/>
      <c r="Q117" s="482"/>
      <c r="R117" s="70"/>
      <c r="S117" s="5"/>
      <c r="T117" s="499"/>
      <c r="U117" s="516"/>
      <c r="V117" s="12"/>
      <c r="W117" s="500"/>
      <c r="X117" s="70"/>
      <c r="Y117" s="10"/>
      <c r="Z117" s="500"/>
      <c r="AA117" s="514"/>
      <c r="AB117" s="513"/>
      <c r="AC117" s="170"/>
      <c r="AD117" s="68"/>
      <c r="AE117" s="12"/>
      <c r="AF117" s="170"/>
      <c r="AG117" s="70"/>
      <c r="AH117" s="10"/>
      <c r="AI117" s="170"/>
      <c r="AJ117" s="68"/>
      <c r="AK117" s="12"/>
      <c r="AL117" s="169"/>
      <c r="AM117" s="70"/>
      <c r="AN117" s="10"/>
      <c r="AO117" s="169"/>
      <c r="AP117" s="70"/>
      <c r="AQ117" s="10"/>
      <c r="AR117" s="473"/>
      <c r="AS117" s="510"/>
      <c r="AT117" s="12"/>
      <c r="AU117" s="473"/>
      <c r="AV117" s="68"/>
      <c r="AW117" s="12"/>
      <c r="AX117" s="511"/>
      <c r="AY117" s="510"/>
      <c r="AZ117" s="12"/>
      <c r="BA117" s="503"/>
      <c r="BB117" s="510"/>
      <c r="BC117" s="12"/>
      <c r="BD117" s="503"/>
      <c r="BE117" s="510"/>
      <c r="BF117" s="12"/>
      <c r="BG117" s="503"/>
      <c r="BH117" s="510"/>
      <c r="BI117" s="12"/>
      <c r="BJ117" s="503"/>
      <c r="BK117" s="510"/>
      <c r="BL117" s="12"/>
      <c r="BM117" s="503"/>
      <c r="BN117" s="510"/>
      <c r="BO117" s="12"/>
      <c r="BP117" s="503"/>
      <c r="BQ117" s="510"/>
      <c r="BR117" s="12"/>
      <c r="BS117" s="503"/>
      <c r="BT117" s="510"/>
      <c r="BU117" s="12"/>
      <c r="BV117" s="503"/>
      <c r="BW117" s="510"/>
      <c r="BX117" s="12"/>
      <c r="BY117" s="503"/>
      <c r="BZ117" s="510"/>
      <c r="CA117" s="12"/>
      <c r="CB117" s="511"/>
      <c r="CC117" s="5"/>
    </row>
    <row r="118" spans="2:81" ht="15.75" x14ac:dyDescent="0.25">
      <c r="B118" s="174" t="s">
        <v>106</v>
      </c>
      <c r="C118" s="69">
        <f t="shared" si="14"/>
        <v>82</v>
      </c>
      <c r="D118" s="69">
        <f t="shared" si="15"/>
        <v>82</v>
      </c>
      <c r="E118" s="69">
        <f t="shared" si="16"/>
        <v>0</v>
      </c>
      <c r="F118" s="483">
        <v>576</v>
      </c>
      <c r="G118" s="484">
        <v>330</v>
      </c>
      <c r="H118" s="478">
        <v>246</v>
      </c>
      <c r="I118" s="483">
        <v>283</v>
      </c>
      <c r="J118" s="484">
        <v>133</v>
      </c>
      <c r="K118" s="485">
        <v>150</v>
      </c>
      <c r="L118" s="483">
        <v>293</v>
      </c>
      <c r="M118" s="478">
        <v>197</v>
      </c>
      <c r="N118" s="478">
        <v>96</v>
      </c>
      <c r="O118" s="525">
        <v>62</v>
      </c>
      <c r="P118" s="60">
        <v>62</v>
      </c>
      <c r="Q118" s="478">
        <f t="shared" ref="Q118:Q121" si="25">(O118-P118)</f>
        <v>0</v>
      </c>
      <c r="R118" s="69">
        <v>20</v>
      </c>
      <c r="S118" s="34">
        <v>20</v>
      </c>
      <c r="T118" s="479">
        <v>0</v>
      </c>
      <c r="U118" s="515">
        <v>25</v>
      </c>
      <c r="V118" s="9">
        <v>25</v>
      </c>
      <c r="W118" s="485">
        <v>0</v>
      </c>
      <c r="X118" s="488">
        <v>36</v>
      </c>
      <c r="Y118" s="486">
        <v>36</v>
      </c>
      <c r="Z118" s="485">
        <v>0</v>
      </c>
      <c r="AA118" s="488">
        <v>16</v>
      </c>
      <c r="AB118" s="486">
        <v>16</v>
      </c>
      <c r="AC118" s="489">
        <v>0</v>
      </c>
      <c r="AD118" s="69">
        <v>25</v>
      </c>
      <c r="AE118" s="9">
        <v>25</v>
      </c>
      <c r="AF118" s="489">
        <v>0</v>
      </c>
      <c r="AG118" s="69">
        <v>181</v>
      </c>
      <c r="AH118" s="9">
        <v>31</v>
      </c>
      <c r="AI118" s="489">
        <v>150</v>
      </c>
      <c r="AJ118" s="69">
        <v>140</v>
      </c>
      <c r="AK118" s="9">
        <v>48</v>
      </c>
      <c r="AL118" s="489">
        <v>92</v>
      </c>
      <c r="AM118" s="69">
        <v>28</v>
      </c>
      <c r="AN118" s="9">
        <v>26</v>
      </c>
      <c r="AO118" s="489">
        <v>2</v>
      </c>
      <c r="AP118" s="69">
        <v>15</v>
      </c>
      <c r="AQ118" s="9">
        <v>15</v>
      </c>
      <c r="AR118" s="491">
        <v>0</v>
      </c>
      <c r="AS118" s="492">
        <v>62</v>
      </c>
      <c r="AT118" s="140">
        <v>60</v>
      </c>
      <c r="AU118" s="493">
        <v>2</v>
      </c>
      <c r="AV118" s="494">
        <v>48</v>
      </c>
      <c r="AW118" s="140">
        <v>48</v>
      </c>
      <c r="AX118" s="495">
        <v>0</v>
      </c>
      <c r="AY118" s="492">
        <v>125</v>
      </c>
      <c r="AZ118" s="140">
        <v>39</v>
      </c>
      <c r="BA118" s="493">
        <v>86</v>
      </c>
      <c r="BB118" s="492">
        <v>44</v>
      </c>
      <c r="BC118" s="140">
        <v>44</v>
      </c>
      <c r="BD118" s="493">
        <v>0</v>
      </c>
      <c r="BE118" s="492">
        <v>164</v>
      </c>
      <c r="BF118" s="140">
        <v>105</v>
      </c>
      <c r="BG118" s="493">
        <v>59</v>
      </c>
      <c r="BH118" s="492">
        <v>135</v>
      </c>
      <c r="BI118" s="140">
        <v>135</v>
      </c>
      <c r="BJ118" s="493">
        <v>0</v>
      </c>
      <c r="BK118" s="492">
        <v>209</v>
      </c>
      <c r="BL118" s="140">
        <v>199</v>
      </c>
      <c r="BM118" s="493">
        <v>10</v>
      </c>
      <c r="BN118" s="492">
        <v>185</v>
      </c>
      <c r="BO118" s="140">
        <v>108</v>
      </c>
      <c r="BP118" s="493">
        <v>77</v>
      </c>
      <c r="BQ118" s="492">
        <v>230</v>
      </c>
      <c r="BR118" s="140">
        <v>115</v>
      </c>
      <c r="BS118" s="493">
        <v>115</v>
      </c>
      <c r="BT118" s="492">
        <v>74</v>
      </c>
      <c r="BU118" s="140">
        <v>64</v>
      </c>
      <c r="BV118" s="493">
        <v>10</v>
      </c>
      <c r="BW118" s="492">
        <v>45</v>
      </c>
      <c r="BX118" s="140">
        <v>43</v>
      </c>
      <c r="BY118" s="493">
        <v>2</v>
      </c>
      <c r="BZ118" s="492">
        <v>27</v>
      </c>
      <c r="CA118" s="140">
        <v>27</v>
      </c>
      <c r="CB118" s="495">
        <v>0</v>
      </c>
      <c r="CC118" s="496"/>
    </row>
    <row r="119" spans="2:81" ht="15.75" x14ac:dyDescent="0.25">
      <c r="B119" s="497" t="s">
        <v>107</v>
      </c>
      <c r="C119" s="68">
        <f t="shared" si="14"/>
        <v>3</v>
      </c>
      <c r="D119" s="68">
        <f t="shared" si="15"/>
        <v>3</v>
      </c>
      <c r="E119" s="68">
        <f t="shared" si="16"/>
        <v>0</v>
      </c>
      <c r="F119" s="480">
        <v>31</v>
      </c>
      <c r="G119" s="481">
        <v>31</v>
      </c>
      <c r="H119" s="482">
        <v>0</v>
      </c>
      <c r="I119" s="480">
        <v>12</v>
      </c>
      <c r="J119" s="481">
        <v>12</v>
      </c>
      <c r="K119" s="500">
        <v>0</v>
      </c>
      <c r="L119" s="480">
        <v>19</v>
      </c>
      <c r="M119" s="482">
        <v>19</v>
      </c>
      <c r="N119" s="482">
        <v>0</v>
      </c>
      <c r="O119" s="525">
        <v>2</v>
      </c>
      <c r="P119" s="94">
        <v>2</v>
      </c>
      <c r="Q119" s="478">
        <f t="shared" si="25"/>
        <v>0</v>
      </c>
      <c r="R119" s="68">
        <v>1</v>
      </c>
      <c r="S119" s="22">
        <v>1</v>
      </c>
      <c r="T119" s="479">
        <v>0</v>
      </c>
      <c r="U119" s="516">
        <v>1</v>
      </c>
      <c r="V119" s="12">
        <v>1</v>
      </c>
      <c r="W119" s="500">
        <v>0</v>
      </c>
      <c r="X119" s="502">
        <v>4</v>
      </c>
      <c r="Y119" s="501">
        <v>4</v>
      </c>
      <c r="Z119" s="500">
        <v>0</v>
      </c>
      <c r="AA119" s="502">
        <v>1</v>
      </c>
      <c r="AB119" s="501">
        <v>1</v>
      </c>
      <c r="AC119" s="169">
        <v>0</v>
      </c>
      <c r="AD119" s="68">
        <v>4</v>
      </c>
      <c r="AE119" s="12">
        <v>4</v>
      </c>
      <c r="AF119" s="169">
        <v>0</v>
      </c>
      <c r="AG119" s="68">
        <v>2</v>
      </c>
      <c r="AH119" s="12">
        <v>2</v>
      </c>
      <c r="AI119" s="169">
        <v>0</v>
      </c>
      <c r="AJ119" s="68">
        <v>7</v>
      </c>
      <c r="AK119" s="12">
        <v>7</v>
      </c>
      <c r="AL119" s="169">
        <v>0</v>
      </c>
      <c r="AM119" s="68">
        <v>6</v>
      </c>
      <c r="AN119" s="12">
        <v>6</v>
      </c>
      <c r="AO119" s="169">
        <v>0</v>
      </c>
      <c r="AP119" s="68">
        <v>0</v>
      </c>
      <c r="AQ119" s="12">
        <v>0</v>
      </c>
      <c r="AR119" s="503">
        <v>0</v>
      </c>
      <c r="AS119" s="510">
        <v>2</v>
      </c>
      <c r="AT119" s="12">
        <v>2</v>
      </c>
      <c r="AU119" s="503">
        <v>0</v>
      </c>
      <c r="AV119" s="68">
        <v>4</v>
      </c>
      <c r="AW119" s="12">
        <v>4</v>
      </c>
      <c r="AX119" s="511">
        <v>0</v>
      </c>
      <c r="AY119" s="510">
        <v>0</v>
      </c>
      <c r="AZ119" s="12">
        <v>0</v>
      </c>
      <c r="BA119" s="503">
        <v>0</v>
      </c>
      <c r="BB119" s="510">
        <v>3</v>
      </c>
      <c r="BC119" s="12">
        <v>3</v>
      </c>
      <c r="BD119" s="503">
        <v>0</v>
      </c>
      <c r="BE119" s="510">
        <v>4</v>
      </c>
      <c r="BF119" s="12">
        <v>4</v>
      </c>
      <c r="BG119" s="503">
        <v>0</v>
      </c>
      <c r="BH119" s="510">
        <v>7</v>
      </c>
      <c r="BI119" s="12">
        <v>7</v>
      </c>
      <c r="BJ119" s="503">
        <v>0</v>
      </c>
      <c r="BK119" s="510">
        <v>22</v>
      </c>
      <c r="BL119" s="12">
        <v>12</v>
      </c>
      <c r="BM119" s="503">
        <v>10</v>
      </c>
      <c r="BN119" s="510">
        <v>21</v>
      </c>
      <c r="BO119" s="12">
        <v>11</v>
      </c>
      <c r="BP119" s="503">
        <v>10</v>
      </c>
      <c r="BQ119" s="510">
        <v>27</v>
      </c>
      <c r="BR119" s="12">
        <v>11</v>
      </c>
      <c r="BS119" s="503">
        <v>16</v>
      </c>
      <c r="BT119" s="510">
        <v>9</v>
      </c>
      <c r="BU119" s="12">
        <v>9</v>
      </c>
      <c r="BV119" s="503">
        <v>0</v>
      </c>
      <c r="BW119" s="510">
        <v>9</v>
      </c>
      <c r="BX119" s="12">
        <v>7</v>
      </c>
      <c r="BY119" s="503">
        <v>2</v>
      </c>
      <c r="BZ119" s="510">
        <v>11</v>
      </c>
      <c r="CA119" s="12">
        <v>11</v>
      </c>
      <c r="CB119" s="511">
        <v>0</v>
      </c>
      <c r="CC119" s="5"/>
    </row>
    <row r="120" spans="2:81" ht="15.75" x14ac:dyDescent="0.25">
      <c r="B120" s="497" t="s">
        <v>108</v>
      </c>
      <c r="C120" s="68">
        <f t="shared" si="14"/>
        <v>33</v>
      </c>
      <c r="D120" s="68">
        <f t="shared" si="15"/>
        <v>33</v>
      </c>
      <c r="E120" s="68">
        <f t="shared" si="16"/>
        <v>0</v>
      </c>
      <c r="F120" s="480">
        <v>222</v>
      </c>
      <c r="G120" s="481">
        <v>70</v>
      </c>
      <c r="H120" s="482">
        <v>152</v>
      </c>
      <c r="I120" s="480">
        <v>175</v>
      </c>
      <c r="J120" s="481">
        <v>25</v>
      </c>
      <c r="K120" s="500">
        <v>150</v>
      </c>
      <c r="L120" s="480">
        <v>47</v>
      </c>
      <c r="M120" s="482">
        <v>45</v>
      </c>
      <c r="N120" s="482">
        <v>2</v>
      </c>
      <c r="O120" s="525">
        <v>27</v>
      </c>
      <c r="P120" s="94">
        <v>27</v>
      </c>
      <c r="Q120" s="478">
        <f t="shared" si="25"/>
        <v>0</v>
      </c>
      <c r="R120" s="68">
        <v>6</v>
      </c>
      <c r="S120" s="22">
        <v>6</v>
      </c>
      <c r="T120" s="479">
        <v>0</v>
      </c>
      <c r="U120" s="516">
        <v>9</v>
      </c>
      <c r="V120" s="12">
        <v>9</v>
      </c>
      <c r="W120" s="500">
        <v>0</v>
      </c>
      <c r="X120" s="502">
        <v>6</v>
      </c>
      <c r="Y120" s="501">
        <v>6</v>
      </c>
      <c r="Z120" s="500">
        <v>0</v>
      </c>
      <c r="AA120" s="502">
        <v>2</v>
      </c>
      <c r="AB120" s="501">
        <v>2</v>
      </c>
      <c r="AC120" s="169">
        <v>0</v>
      </c>
      <c r="AD120" s="68">
        <v>6</v>
      </c>
      <c r="AE120" s="12">
        <v>6</v>
      </c>
      <c r="AF120" s="169">
        <v>0</v>
      </c>
      <c r="AG120" s="68">
        <v>152</v>
      </c>
      <c r="AH120" s="12">
        <v>2</v>
      </c>
      <c r="AI120" s="169">
        <v>150</v>
      </c>
      <c r="AJ120" s="68">
        <v>4</v>
      </c>
      <c r="AK120" s="12">
        <v>2</v>
      </c>
      <c r="AL120" s="169">
        <v>2</v>
      </c>
      <c r="AM120" s="68">
        <v>2</v>
      </c>
      <c r="AN120" s="12">
        <v>2</v>
      </c>
      <c r="AO120" s="169">
        <v>0</v>
      </c>
      <c r="AP120" s="68">
        <v>0</v>
      </c>
      <c r="AQ120" s="12">
        <v>0</v>
      </c>
      <c r="AR120" s="503">
        <v>0</v>
      </c>
      <c r="AS120" s="510">
        <v>37</v>
      </c>
      <c r="AT120" s="12">
        <v>37</v>
      </c>
      <c r="AU120" s="503">
        <v>0</v>
      </c>
      <c r="AV120" s="68">
        <v>4</v>
      </c>
      <c r="AW120" s="12">
        <v>4</v>
      </c>
      <c r="AX120" s="511">
        <v>0</v>
      </c>
      <c r="AY120" s="510">
        <v>88</v>
      </c>
      <c r="AZ120" s="12">
        <v>2</v>
      </c>
      <c r="BA120" s="503">
        <v>86</v>
      </c>
      <c r="BB120" s="510">
        <v>8</v>
      </c>
      <c r="BC120" s="12">
        <v>8</v>
      </c>
      <c r="BD120" s="503">
        <v>0</v>
      </c>
      <c r="BE120" s="510">
        <v>79</v>
      </c>
      <c r="BF120" s="12">
        <v>20</v>
      </c>
      <c r="BG120" s="503">
        <v>59</v>
      </c>
      <c r="BH120" s="510">
        <v>48</v>
      </c>
      <c r="BI120" s="12">
        <v>48</v>
      </c>
      <c r="BJ120" s="503">
        <v>0</v>
      </c>
      <c r="BK120" s="510">
        <v>48</v>
      </c>
      <c r="BL120" s="12">
        <v>48</v>
      </c>
      <c r="BM120" s="503">
        <v>0</v>
      </c>
      <c r="BN120" s="510">
        <v>110</v>
      </c>
      <c r="BO120" s="12">
        <v>43</v>
      </c>
      <c r="BP120" s="503">
        <v>67</v>
      </c>
      <c r="BQ120" s="510">
        <v>126</v>
      </c>
      <c r="BR120" s="12">
        <v>27</v>
      </c>
      <c r="BS120" s="503">
        <v>99</v>
      </c>
      <c r="BT120" s="510">
        <v>18</v>
      </c>
      <c r="BU120" s="12">
        <v>18</v>
      </c>
      <c r="BV120" s="503">
        <v>0</v>
      </c>
      <c r="BW120" s="510">
        <v>10</v>
      </c>
      <c r="BX120" s="12">
        <v>10</v>
      </c>
      <c r="BY120" s="503">
        <v>0</v>
      </c>
      <c r="BZ120" s="510">
        <v>4</v>
      </c>
      <c r="CA120" s="12">
        <v>4</v>
      </c>
      <c r="CB120" s="511">
        <v>0</v>
      </c>
      <c r="CC120" s="5"/>
    </row>
    <row r="121" spans="2:81" ht="15.75" x14ac:dyDescent="0.25">
      <c r="B121" s="497" t="s">
        <v>109</v>
      </c>
      <c r="C121" s="68">
        <f t="shared" si="14"/>
        <v>46</v>
      </c>
      <c r="D121" s="68">
        <f t="shared" si="15"/>
        <v>46</v>
      </c>
      <c r="E121" s="68">
        <f t="shared" si="16"/>
        <v>0</v>
      </c>
      <c r="F121" s="480">
        <v>323</v>
      </c>
      <c r="G121" s="481">
        <v>229</v>
      </c>
      <c r="H121" s="482">
        <v>94</v>
      </c>
      <c r="I121" s="480">
        <v>96</v>
      </c>
      <c r="J121" s="481">
        <v>96</v>
      </c>
      <c r="K121" s="500">
        <v>0</v>
      </c>
      <c r="L121" s="480">
        <v>227</v>
      </c>
      <c r="M121" s="482">
        <v>133</v>
      </c>
      <c r="N121" s="482">
        <v>94</v>
      </c>
      <c r="O121" s="525">
        <v>33</v>
      </c>
      <c r="P121" s="94">
        <v>33</v>
      </c>
      <c r="Q121" s="478">
        <f t="shared" si="25"/>
        <v>0</v>
      </c>
      <c r="R121" s="68">
        <v>13</v>
      </c>
      <c r="S121" s="22">
        <v>13</v>
      </c>
      <c r="T121" s="479">
        <v>0</v>
      </c>
      <c r="U121" s="516">
        <v>15</v>
      </c>
      <c r="V121" s="12">
        <v>15</v>
      </c>
      <c r="W121" s="500">
        <v>0</v>
      </c>
      <c r="X121" s="502">
        <v>26</v>
      </c>
      <c r="Y121" s="501">
        <v>26</v>
      </c>
      <c r="Z121" s="500">
        <v>0</v>
      </c>
      <c r="AA121" s="502">
        <v>13</v>
      </c>
      <c r="AB121" s="501">
        <v>13</v>
      </c>
      <c r="AC121" s="169">
        <v>0</v>
      </c>
      <c r="AD121" s="68">
        <v>15</v>
      </c>
      <c r="AE121" s="12">
        <v>15</v>
      </c>
      <c r="AF121" s="169">
        <v>0</v>
      </c>
      <c r="AG121" s="68">
        <v>27</v>
      </c>
      <c r="AH121" s="12">
        <v>27</v>
      </c>
      <c r="AI121" s="169">
        <v>0</v>
      </c>
      <c r="AJ121" s="68">
        <v>129</v>
      </c>
      <c r="AK121" s="12">
        <v>39</v>
      </c>
      <c r="AL121" s="169">
        <v>90</v>
      </c>
      <c r="AM121" s="68">
        <v>20</v>
      </c>
      <c r="AN121" s="12">
        <v>18</v>
      </c>
      <c r="AO121" s="169">
        <v>2</v>
      </c>
      <c r="AP121" s="68">
        <v>15</v>
      </c>
      <c r="AQ121" s="12">
        <v>15</v>
      </c>
      <c r="AR121" s="503">
        <v>0</v>
      </c>
      <c r="AS121" s="510">
        <v>23</v>
      </c>
      <c r="AT121" s="12">
        <v>21</v>
      </c>
      <c r="AU121" s="503">
        <v>2</v>
      </c>
      <c r="AV121" s="68">
        <v>40</v>
      </c>
      <c r="AW121" s="12">
        <v>40</v>
      </c>
      <c r="AX121" s="511">
        <v>0</v>
      </c>
      <c r="AY121" s="510">
        <v>37</v>
      </c>
      <c r="AZ121" s="12">
        <v>37</v>
      </c>
      <c r="BA121" s="503">
        <v>0</v>
      </c>
      <c r="BB121" s="510">
        <v>33</v>
      </c>
      <c r="BC121" s="12">
        <v>33</v>
      </c>
      <c r="BD121" s="503">
        <v>0</v>
      </c>
      <c r="BE121" s="510">
        <v>81</v>
      </c>
      <c r="BF121" s="12">
        <v>81</v>
      </c>
      <c r="BG121" s="503">
        <v>0</v>
      </c>
      <c r="BH121" s="510">
        <v>80</v>
      </c>
      <c r="BI121" s="12">
        <v>80</v>
      </c>
      <c r="BJ121" s="503">
        <v>0</v>
      </c>
      <c r="BK121" s="510">
        <v>139</v>
      </c>
      <c r="BL121" s="12">
        <v>139</v>
      </c>
      <c r="BM121" s="503">
        <v>0</v>
      </c>
      <c r="BN121" s="510">
        <v>54</v>
      </c>
      <c r="BO121" s="12">
        <v>54</v>
      </c>
      <c r="BP121" s="503">
        <v>0</v>
      </c>
      <c r="BQ121" s="510">
        <v>77</v>
      </c>
      <c r="BR121" s="12">
        <v>77</v>
      </c>
      <c r="BS121" s="503">
        <v>0</v>
      </c>
      <c r="BT121" s="510">
        <v>47</v>
      </c>
      <c r="BU121" s="12">
        <v>37</v>
      </c>
      <c r="BV121" s="503">
        <v>10</v>
      </c>
      <c r="BW121" s="510">
        <v>26</v>
      </c>
      <c r="BX121" s="12">
        <v>26</v>
      </c>
      <c r="BY121" s="503">
        <v>0</v>
      </c>
      <c r="BZ121" s="510">
        <v>12</v>
      </c>
      <c r="CA121" s="12">
        <v>12</v>
      </c>
      <c r="CB121" s="511">
        <v>0</v>
      </c>
      <c r="CC121" s="5"/>
    </row>
    <row r="122" spans="2:81" ht="15.75" x14ac:dyDescent="0.25">
      <c r="B122" s="497"/>
      <c r="C122" s="69"/>
      <c r="D122" s="69"/>
      <c r="E122" s="69"/>
      <c r="F122" s="480"/>
      <c r="G122" s="481"/>
      <c r="H122" s="482"/>
      <c r="I122" s="480"/>
      <c r="J122" s="481"/>
      <c r="K122" s="500"/>
      <c r="L122" s="480"/>
      <c r="M122" s="482"/>
      <c r="N122" s="482"/>
      <c r="O122" s="477"/>
      <c r="P122" s="94"/>
      <c r="Q122" s="482"/>
      <c r="R122" s="70"/>
      <c r="S122" s="5"/>
      <c r="T122" s="499"/>
      <c r="U122" s="516"/>
      <c r="V122" s="12"/>
      <c r="W122" s="500"/>
      <c r="X122" s="70"/>
      <c r="Y122" s="10"/>
      <c r="Z122" s="500"/>
      <c r="AA122" s="514"/>
      <c r="AB122" s="513"/>
      <c r="AC122" s="170"/>
      <c r="AD122" s="68"/>
      <c r="AE122" s="12"/>
      <c r="AF122" s="170"/>
      <c r="AG122" s="70"/>
      <c r="AH122" s="10"/>
      <c r="AI122" s="170"/>
      <c r="AJ122" s="68"/>
      <c r="AK122" s="12"/>
      <c r="AL122" s="169"/>
      <c r="AM122" s="70"/>
      <c r="AN122" s="10"/>
      <c r="AO122" s="169"/>
      <c r="AP122" s="68"/>
      <c r="AQ122" s="12"/>
      <c r="AR122" s="503"/>
      <c r="AS122" s="512"/>
      <c r="AT122" s="10"/>
      <c r="AU122" s="473"/>
      <c r="AV122" s="68"/>
      <c r="AW122" s="12"/>
      <c r="AX122" s="511"/>
      <c r="AY122" s="510"/>
      <c r="AZ122" s="12"/>
      <c r="BA122" s="503"/>
      <c r="BB122" s="510"/>
      <c r="BC122" s="12"/>
      <c r="BD122" s="503"/>
      <c r="BE122" s="510"/>
      <c r="BF122" s="12"/>
      <c r="BG122" s="503"/>
      <c r="BH122" s="510"/>
      <c r="BI122" s="12"/>
      <c r="BJ122" s="503"/>
      <c r="BK122" s="510"/>
      <c r="BL122" s="12"/>
      <c r="BM122" s="503"/>
      <c r="BN122" s="510"/>
      <c r="BO122" s="12"/>
      <c r="BP122" s="503"/>
      <c r="BQ122" s="510"/>
      <c r="BR122" s="12"/>
      <c r="BS122" s="503"/>
      <c r="BT122" s="510"/>
      <c r="BU122" s="12"/>
      <c r="BV122" s="503"/>
      <c r="BW122" s="510"/>
      <c r="BX122" s="12"/>
      <c r="BY122" s="503"/>
      <c r="BZ122" s="510"/>
      <c r="CA122" s="12"/>
      <c r="CB122" s="511"/>
      <c r="CC122" s="5"/>
    </row>
    <row r="123" spans="2:81" ht="15.75" x14ac:dyDescent="0.25">
      <c r="B123" s="174" t="s">
        <v>110</v>
      </c>
      <c r="C123" s="69">
        <f t="shared" si="14"/>
        <v>223</v>
      </c>
      <c r="D123" s="69">
        <f t="shared" si="15"/>
        <v>217</v>
      </c>
      <c r="E123" s="69">
        <f t="shared" si="16"/>
        <v>6</v>
      </c>
      <c r="F123" s="483">
        <v>1185</v>
      </c>
      <c r="G123" s="484">
        <v>1125</v>
      </c>
      <c r="H123" s="478">
        <v>60</v>
      </c>
      <c r="I123" s="483">
        <v>374</v>
      </c>
      <c r="J123" s="484">
        <v>354</v>
      </c>
      <c r="K123" s="485">
        <v>20</v>
      </c>
      <c r="L123" s="483">
        <v>811</v>
      </c>
      <c r="M123" s="478">
        <v>771</v>
      </c>
      <c r="N123" s="478">
        <v>40</v>
      </c>
      <c r="O123" s="498">
        <v>167</v>
      </c>
      <c r="P123" s="60">
        <v>161</v>
      </c>
      <c r="Q123" s="478">
        <f t="shared" ref="Q123:Q124" si="26">(O123-P123)</f>
        <v>6</v>
      </c>
      <c r="R123" s="69">
        <v>56</v>
      </c>
      <c r="S123" s="34">
        <v>56</v>
      </c>
      <c r="T123" s="479">
        <v>0</v>
      </c>
      <c r="U123" s="515">
        <v>70</v>
      </c>
      <c r="V123" s="9">
        <v>68</v>
      </c>
      <c r="W123" s="485">
        <v>2</v>
      </c>
      <c r="X123" s="488">
        <v>107</v>
      </c>
      <c r="Y123" s="486">
        <v>89</v>
      </c>
      <c r="Z123" s="485">
        <v>18</v>
      </c>
      <c r="AA123" s="488">
        <v>74</v>
      </c>
      <c r="AB123" s="486">
        <v>74</v>
      </c>
      <c r="AC123" s="489">
        <v>0</v>
      </c>
      <c r="AD123" s="69">
        <v>50</v>
      </c>
      <c r="AE123" s="9">
        <v>50</v>
      </c>
      <c r="AF123" s="489">
        <v>0</v>
      </c>
      <c r="AG123" s="69">
        <v>73</v>
      </c>
      <c r="AH123" s="9">
        <v>73</v>
      </c>
      <c r="AI123" s="489">
        <v>0</v>
      </c>
      <c r="AJ123" s="69">
        <v>43</v>
      </c>
      <c r="AK123" s="9">
        <v>43</v>
      </c>
      <c r="AL123" s="489">
        <v>0</v>
      </c>
      <c r="AM123" s="69">
        <v>250</v>
      </c>
      <c r="AN123" s="9">
        <v>210</v>
      </c>
      <c r="AO123" s="489">
        <v>40</v>
      </c>
      <c r="AP123" s="69">
        <v>176</v>
      </c>
      <c r="AQ123" s="9">
        <v>176</v>
      </c>
      <c r="AR123" s="491">
        <v>0</v>
      </c>
      <c r="AS123" s="492">
        <v>169</v>
      </c>
      <c r="AT123" s="140">
        <v>169</v>
      </c>
      <c r="AU123" s="493">
        <v>0</v>
      </c>
      <c r="AV123" s="494">
        <v>173</v>
      </c>
      <c r="AW123" s="140">
        <v>173</v>
      </c>
      <c r="AX123" s="495">
        <v>0</v>
      </c>
      <c r="AY123" s="492">
        <v>205</v>
      </c>
      <c r="AZ123" s="140">
        <v>205</v>
      </c>
      <c r="BA123" s="493">
        <v>0</v>
      </c>
      <c r="BB123" s="492">
        <v>315</v>
      </c>
      <c r="BC123" s="140">
        <v>315</v>
      </c>
      <c r="BD123" s="493">
        <v>0</v>
      </c>
      <c r="BE123" s="492">
        <v>480</v>
      </c>
      <c r="BF123" s="140">
        <v>480</v>
      </c>
      <c r="BG123" s="493">
        <v>0</v>
      </c>
      <c r="BH123" s="492">
        <v>578</v>
      </c>
      <c r="BI123" s="140">
        <v>578</v>
      </c>
      <c r="BJ123" s="493">
        <v>0</v>
      </c>
      <c r="BK123" s="492">
        <v>648</v>
      </c>
      <c r="BL123" s="140">
        <v>648</v>
      </c>
      <c r="BM123" s="493">
        <v>0</v>
      </c>
      <c r="BN123" s="492">
        <v>625</v>
      </c>
      <c r="BO123" s="140">
        <v>625</v>
      </c>
      <c r="BP123" s="493">
        <v>0</v>
      </c>
      <c r="BQ123" s="492">
        <v>522</v>
      </c>
      <c r="BR123" s="140">
        <v>522</v>
      </c>
      <c r="BS123" s="493">
        <v>0</v>
      </c>
      <c r="BT123" s="492">
        <v>387</v>
      </c>
      <c r="BU123" s="140">
        <v>387</v>
      </c>
      <c r="BV123" s="493">
        <v>0</v>
      </c>
      <c r="BW123" s="492">
        <v>365</v>
      </c>
      <c r="BX123" s="140">
        <v>365</v>
      </c>
      <c r="BY123" s="493">
        <v>0</v>
      </c>
      <c r="BZ123" s="492">
        <v>339</v>
      </c>
      <c r="CA123" s="140">
        <v>339</v>
      </c>
      <c r="CB123" s="495">
        <v>0</v>
      </c>
      <c r="CC123" s="496"/>
    </row>
    <row r="124" spans="2:81" ht="15.75" x14ac:dyDescent="0.25">
      <c r="B124" s="497" t="s">
        <v>111</v>
      </c>
      <c r="C124" s="68">
        <f t="shared" si="14"/>
        <v>112</v>
      </c>
      <c r="D124" s="68">
        <f t="shared" si="15"/>
        <v>112</v>
      </c>
      <c r="E124" s="68">
        <f t="shared" si="16"/>
        <v>0</v>
      </c>
      <c r="F124" s="480">
        <v>816</v>
      </c>
      <c r="G124" s="481">
        <v>798</v>
      </c>
      <c r="H124" s="482">
        <v>18</v>
      </c>
      <c r="I124" s="480">
        <v>224</v>
      </c>
      <c r="J124" s="481">
        <v>206</v>
      </c>
      <c r="K124" s="500">
        <v>18</v>
      </c>
      <c r="L124" s="480">
        <v>592</v>
      </c>
      <c r="M124" s="482">
        <v>592</v>
      </c>
      <c r="N124" s="482">
        <v>0</v>
      </c>
      <c r="O124" s="498">
        <v>72</v>
      </c>
      <c r="P124" s="94">
        <v>72</v>
      </c>
      <c r="Q124" s="478">
        <f t="shared" si="26"/>
        <v>0</v>
      </c>
      <c r="R124" s="68">
        <v>40</v>
      </c>
      <c r="S124" s="22">
        <v>40</v>
      </c>
      <c r="T124" s="479">
        <v>0</v>
      </c>
      <c r="U124" s="516">
        <v>44</v>
      </c>
      <c r="V124" s="12">
        <v>44</v>
      </c>
      <c r="W124" s="500">
        <v>0</v>
      </c>
      <c r="X124" s="502">
        <v>69</v>
      </c>
      <c r="Y124" s="501">
        <v>51</v>
      </c>
      <c r="Z124" s="500">
        <v>18</v>
      </c>
      <c r="AA124" s="502">
        <v>48</v>
      </c>
      <c r="AB124" s="501">
        <v>48</v>
      </c>
      <c r="AC124" s="169">
        <v>0</v>
      </c>
      <c r="AD124" s="68">
        <v>28</v>
      </c>
      <c r="AE124" s="12">
        <v>28</v>
      </c>
      <c r="AF124" s="169">
        <v>0</v>
      </c>
      <c r="AG124" s="68">
        <v>35</v>
      </c>
      <c r="AH124" s="12">
        <v>35</v>
      </c>
      <c r="AI124" s="169">
        <v>0</v>
      </c>
      <c r="AJ124" s="68">
        <v>22</v>
      </c>
      <c r="AK124" s="12">
        <v>22</v>
      </c>
      <c r="AL124" s="169">
        <v>0</v>
      </c>
      <c r="AM124" s="68">
        <v>164</v>
      </c>
      <c r="AN124" s="12">
        <v>164</v>
      </c>
      <c r="AO124" s="169">
        <v>0</v>
      </c>
      <c r="AP124" s="68">
        <v>138</v>
      </c>
      <c r="AQ124" s="12">
        <v>138</v>
      </c>
      <c r="AR124" s="503">
        <v>0</v>
      </c>
      <c r="AS124" s="510">
        <v>133</v>
      </c>
      <c r="AT124" s="12">
        <v>133</v>
      </c>
      <c r="AU124" s="503">
        <v>0</v>
      </c>
      <c r="AV124" s="68">
        <v>135</v>
      </c>
      <c r="AW124" s="12">
        <v>135</v>
      </c>
      <c r="AX124" s="511">
        <v>0</v>
      </c>
      <c r="AY124" s="510">
        <v>154</v>
      </c>
      <c r="AZ124" s="12">
        <v>154</v>
      </c>
      <c r="BA124" s="503">
        <v>0</v>
      </c>
      <c r="BB124" s="510">
        <v>231</v>
      </c>
      <c r="BC124" s="12">
        <v>231</v>
      </c>
      <c r="BD124" s="503">
        <v>0</v>
      </c>
      <c r="BE124" s="510">
        <v>348</v>
      </c>
      <c r="BF124" s="12">
        <v>348</v>
      </c>
      <c r="BG124" s="503">
        <v>0</v>
      </c>
      <c r="BH124" s="510">
        <v>417</v>
      </c>
      <c r="BI124" s="12">
        <v>417</v>
      </c>
      <c r="BJ124" s="503">
        <v>0</v>
      </c>
      <c r="BK124" s="510">
        <v>435</v>
      </c>
      <c r="BL124" s="12">
        <v>435</v>
      </c>
      <c r="BM124" s="503">
        <v>0</v>
      </c>
      <c r="BN124" s="510">
        <v>389</v>
      </c>
      <c r="BO124" s="12">
        <v>389</v>
      </c>
      <c r="BP124" s="503">
        <v>0</v>
      </c>
      <c r="BQ124" s="510">
        <v>324</v>
      </c>
      <c r="BR124" s="12">
        <v>324</v>
      </c>
      <c r="BS124" s="503">
        <v>0</v>
      </c>
      <c r="BT124" s="510">
        <v>199</v>
      </c>
      <c r="BU124" s="12">
        <v>199</v>
      </c>
      <c r="BV124" s="503">
        <v>0</v>
      </c>
      <c r="BW124" s="510">
        <v>196</v>
      </c>
      <c r="BX124" s="12">
        <v>196</v>
      </c>
      <c r="BY124" s="503">
        <v>0</v>
      </c>
      <c r="BZ124" s="510">
        <v>169</v>
      </c>
      <c r="CA124" s="12">
        <v>169</v>
      </c>
      <c r="CB124" s="511">
        <v>0</v>
      </c>
      <c r="CC124" s="5"/>
    </row>
    <row r="125" spans="2:81" ht="15.75" x14ac:dyDescent="0.25">
      <c r="B125" s="497" t="s">
        <v>112</v>
      </c>
      <c r="C125" s="68">
        <f t="shared" si="14"/>
        <v>1</v>
      </c>
      <c r="D125" s="68">
        <f t="shared" si="15"/>
        <v>1</v>
      </c>
      <c r="E125" s="68">
        <f t="shared" si="16"/>
        <v>0</v>
      </c>
      <c r="F125" s="480">
        <v>7</v>
      </c>
      <c r="G125" s="481">
        <v>7</v>
      </c>
      <c r="H125" s="482">
        <v>0</v>
      </c>
      <c r="I125" s="480">
        <v>5</v>
      </c>
      <c r="J125" s="481">
        <v>5</v>
      </c>
      <c r="K125" s="500">
        <v>0</v>
      </c>
      <c r="L125" s="480">
        <v>2</v>
      </c>
      <c r="M125" s="482">
        <v>2</v>
      </c>
      <c r="N125" s="482">
        <v>0</v>
      </c>
      <c r="O125" s="498">
        <v>0</v>
      </c>
      <c r="P125" s="94">
        <v>0</v>
      </c>
      <c r="Q125" s="482"/>
      <c r="R125" s="68">
        <v>1</v>
      </c>
      <c r="S125" s="22">
        <v>1</v>
      </c>
      <c r="T125" s="479">
        <v>0</v>
      </c>
      <c r="U125" s="516">
        <v>0</v>
      </c>
      <c r="V125" s="12">
        <v>0</v>
      </c>
      <c r="W125" s="500">
        <v>0</v>
      </c>
      <c r="X125" s="502">
        <v>2</v>
      </c>
      <c r="Y125" s="501">
        <v>2</v>
      </c>
      <c r="Z125" s="500">
        <v>0</v>
      </c>
      <c r="AA125" s="502">
        <v>1</v>
      </c>
      <c r="AB125" s="501">
        <v>1</v>
      </c>
      <c r="AC125" s="169">
        <v>0</v>
      </c>
      <c r="AD125" s="68">
        <v>1</v>
      </c>
      <c r="AE125" s="12">
        <v>1</v>
      </c>
      <c r="AF125" s="169">
        <v>0</v>
      </c>
      <c r="AG125" s="68">
        <v>1</v>
      </c>
      <c r="AH125" s="12">
        <v>1</v>
      </c>
      <c r="AI125" s="169">
        <v>0</v>
      </c>
      <c r="AJ125" s="68">
        <v>0</v>
      </c>
      <c r="AK125" s="12">
        <v>0</v>
      </c>
      <c r="AL125" s="169">
        <v>0</v>
      </c>
      <c r="AM125" s="68">
        <v>1</v>
      </c>
      <c r="AN125" s="12">
        <v>1</v>
      </c>
      <c r="AO125" s="169">
        <v>0</v>
      </c>
      <c r="AP125" s="68">
        <v>1</v>
      </c>
      <c r="AQ125" s="12">
        <v>1</v>
      </c>
      <c r="AR125" s="503">
        <v>0</v>
      </c>
      <c r="AS125" s="510">
        <v>0</v>
      </c>
      <c r="AT125" s="12">
        <v>0</v>
      </c>
      <c r="AU125" s="503">
        <v>0</v>
      </c>
      <c r="AV125" s="68">
        <v>0</v>
      </c>
      <c r="AW125" s="12">
        <v>0</v>
      </c>
      <c r="AX125" s="511">
        <v>0</v>
      </c>
      <c r="AY125" s="510">
        <v>0</v>
      </c>
      <c r="AZ125" s="12">
        <v>0</v>
      </c>
      <c r="BA125" s="503">
        <v>0</v>
      </c>
      <c r="BB125" s="510">
        <v>1</v>
      </c>
      <c r="BC125" s="12">
        <v>1</v>
      </c>
      <c r="BD125" s="503">
        <v>0</v>
      </c>
      <c r="BE125" s="510">
        <v>1</v>
      </c>
      <c r="BF125" s="12">
        <v>1</v>
      </c>
      <c r="BG125" s="503">
        <v>0</v>
      </c>
      <c r="BH125" s="510">
        <v>2</v>
      </c>
      <c r="BI125" s="12">
        <v>2</v>
      </c>
      <c r="BJ125" s="503">
        <v>0</v>
      </c>
      <c r="BK125" s="510">
        <v>8</v>
      </c>
      <c r="BL125" s="12">
        <v>8</v>
      </c>
      <c r="BM125" s="503">
        <v>0</v>
      </c>
      <c r="BN125" s="510">
        <v>5</v>
      </c>
      <c r="BO125" s="12">
        <v>5</v>
      </c>
      <c r="BP125" s="503">
        <v>0</v>
      </c>
      <c r="BQ125" s="510">
        <v>6</v>
      </c>
      <c r="BR125" s="12">
        <v>6</v>
      </c>
      <c r="BS125" s="503">
        <v>0</v>
      </c>
      <c r="BT125" s="510">
        <v>5</v>
      </c>
      <c r="BU125" s="12">
        <v>5</v>
      </c>
      <c r="BV125" s="503">
        <v>0</v>
      </c>
      <c r="BW125" s="510">
        <v>4</v>
      </c>
      <c r="BX125" s="12">
        <v>4</v>
      </c>
      <c r="BY125" s="503">
        <v>0</v>
      </c>
      <c r="BZ125" s="510">
        <v>5</v>
      </c>
      <c r="CA125" s="12">
        <v>5</v>
      </c>
      <c r="CB125" s="511">
        <v>0</v>
      </c>
      <c r="CC125" s="5"/>
    </row>
    <row r="126" spans="2:81" ht="15.75" x14ac:dyDescent="0.25">
      <c r="B126" s="497" t="s">
        <v>113</v>
      </c>
      <c r="C126" s="68">
        <f t="shared" si="14"/>
        <v>15</v>
      </c>
      <c r="D126" s="68">
        <f t="shared" si="15"/>
        <v>15</v>
      </c>
      <c r="E126" s="68">
        <f t="shared" si="16"/>
        <v>0</v>
      </c>
      <c r="F126" s="480">
        <v>73</v>
      </c>
      <c r="G126" s="481">
        <v>33</v>
      </c>
      <c r="H126" s="482">
        <v>40</v>
      </c>
      <c r="I126" s="480">
        <v>23</v>
      </c>
      <c r="J126" s="481">
        <v>23</v>
      </c>
      <c r="K126" s="500">
        <v>0</v>
      </c>
      <c r="L126" s="480">
        <v>50</v>
      </c>
      <c r="M126" s="482">
        <v>10</v>
      </c>
      <c r="N126" s="482">
        <v>40</v>
      </c>
      <c r="O126" s="477">
        <v>6</v>
      </c>
      <c r="P126" s="94">
        <v>6</v>
      </c>
      <c r="Q126" s="478">
        <f t="shared" ref="Q126:Q127" si="27">(O126-P126)</f>
        <v>0</v>
      </c>
      <c r="R126" s="68">
        <v>9</v>
      </c>
      <c r="S126" s="22">
        <v>9</v>
      </c>
      <c r="T126" s="479">
        <v>0</v>
      </c>
      <c r="U126" s="516">
        <v>3</v>
      </c>
      <c r="V126" s="12">
        <v>3</v>
      </c>
      <c r="W126" s="500">
        <v>0</v>
      </c>
      <c r="X126" s="502">
        <v>10</v>
      </c>
      <c r="Y126" s="501">
        <v>10</v>
      </c>
      <c r="Z126" s="500">
        <v>0</v>
      </c>
      <c r="AA126" s="502">
        <v>5</v>
      </c>
      <c r="AB126" s="501">
        <v>5</v>
      </c>
      <c r="AC126" s="169">
        <v>0</v>
      </c>
      <c r="AD126" s="68">
        <v>3</v>
      </c>
      <c r="AE126" s="12">
        <v>3</v>
      </c>
      <c r="AF126" s="169">
        <v>0</v>
      </c>
      <c r="AG126" s="68">
        <v>2</v>
      </c>
      <c r="AH126" s="12">
        <v>2</v>
      </c>
      <c r="AI126" s="169">
        <v>0</v>
      </c>
      <c r="AJ126" s="68">
        <v>4</v>
      </c>
      <c r="AK126" s="12">
        <v>4</v>
      </c>
      <c r="AL126" s="169">
        <v>0</v>
      </c>
      <c r="AM126" s="68">
        <v>42</v>
      </c>
      <c r="AN126" s="12">
        <v>2</v>
      </c>
      <c r="AO126" s="169">
        <v>40</v>
      </c>
      <c r="AP126" s="68">
        <v>1</v>
      </c>
      <c r="AQ126" s="12">
        <v>1</v>
      </c>
      <c r="AR126" s="503">
        <v>0</v>
      </c>
      <c r="AS126" s="510">
        <v>0</v>
      </c>
      <c r="AT126" s="12">
        <v>0</v>
      </c>
      <c r="AU126" s="503">
        <v>0</v>
      </c>
      <c r="AV126" s="68">
        <v>3</v>
      </c>
      <c r="AW126" s="12">
        <v>3</v>
      </c>
      <c r="AX126" s="511">
        <v>0</v>
      </c>
      <c r="AY126" s="510">
        <v>2</v>
      </c>
      <c r="AZ126" s="12">
        <v>2</v>
      </c>
      <c r="BA126" s="503">
        <v>0</v>
      </c>
      <c r="BB126" s="510">
        <v>0</v>
      </c>
      <c r="BC126" s="12">
        <v>0</v>
      </c>
      <c r="BD126" s="503">
        <v>0</v>
      </c>
      <c r="BE126" s="510">
        <v>1</v>
      </c>
      <c r="BF126" s="12">
        <v>1</v>
      </c>
      <c r="BG126" s="503">
        <v>0</v>
      </c>
      <c r="BH126" s="510">
        <v>5</v>
      </c>
      <c r="BI126" s="12">
        <v>5</v>
      </c>
      <c r="BJ126" s="503">
        <v>0</v>
      </c>
      <c r="BK126" s="510">
        <v>3</v>
      </c>
      <c r="BL126" s="12">
        <v>3</v>
      </c>
      <c r="BM126" s="503">
        <v>0</v>
      </c>
      <c r="BN126" s="510">
        <v>6</v>
      </c>
      <c r="BO126" s="12">
        <v>6</v>
      </c>
      <c r="BP126" s="503">
        <v>0</v>
      </c>
      <c r="BQ126" s="510">
        <v>1</v>
      </c>
      <c r="BR126" s="12">
        <v>1</v>
      </c>
      <c r="BS126" s="503">
        <v>0</v>
      </c>
      <c r="BT126" s="510">
        <v>1</v>
      </c>
      <c r="BU126" s="12">
        <v>1</v>
      </c>
      <c r="BV126" s="503">
        <v>0</v>
      </c>
      <c r="BW126" s="510">
        <v>3</v>
      </c>
      <c r="BX126" s="12">
        <v>3</v>
      </c>
      <c r="BY126" s="503">
        <v>0</v>
      </c>
      <c r="BZ126" s="510">
        <v>1</v>
      </c>
      <c r="CA126" s="12">
        <v>1</v>
      </c>
      <c r="CB126" s="511">
        <v>0</v>
      </c>
      <c r="CC126" s="5"/>
    </row>
    <row r="127" spans="2:81" ht="15.75" x14ac:dyDescent="0.25">
      <c r="B127" s="497" t="s">
        <v>114</v>
      </c>
      <c r="C127" s="68">
        <f t="shared" si="14"/>
        <v>89</v>
      </c>
      <c r="D127" s="68">
        <f t="shared" si="15"/>
        <v>89</v>
      </c>
      <c r="E127" s="68">
        <f t="shared" si="16"/>
        <v>0</v>
      </c>
      <c r="F127" s="480">
        <v>278</v>
      </c>
      <c r="G127" s="481">
        <v>278</v>
      </c>
      <c r="H127" s="482">
        <v>0</v>
      </c>
      <c r="I127" s="480">
        <v>112</v>
      </c>
      <c r="J127" s="481">
        <v>112</v>
      </c>
      <c r="K127" s="500">
        <v>0</v>
      </c>
      <c r="L127" s="480">
        <v>166</v>
      </c>
      <c r="M127" s="482">
        <v>166</v>
      </c>
      <c r="N127" s="482">
        <v>0</v>
      </c>
      <c r="O127" s="498">
        <v>83</v>
      </c>
      <c r="P127" s="94">
        <v>83</v>
      </c>
      <c r="Q127" s="478">
        <f t="shared" si="27"/>
        <v>0</v>
      </c>
      <c r="R127" s="68">
        <v>6</v>
      </c>
      <c r="S127" s="22">
        <v>6</v>
      </c>
      <c r="T127" s="479">
        <v>0</v>
      </c>
      <c r="U127" s="516">
        <v>19</v>
      </c>
      <c r="V127" s="12">
        <v>19</v>
      </c>
      <c r="W127" s="500">
        <v>0</v>
      </c>
      <c r="X127" s="502">
        <v>24</v>
      </c>
      <c r="Y127" s="501">
        <v>24</v>
      </c>
      <c r="Z127" s="500">
        <v>0</v>
      </c>
      <c r="AA127" s="502">
        <v>18</v>
      </c>
      <c r="AB127" s="501">
        <v>18</v>
      </c>
      <c r="AC127" s="169">
        <v>0</v>
      </c>
      <c r="AD127" s="68">
        <v>16</v>
      </c>
      <c r="AE127" s="12">
        <v>16</v>
      </c>
      <c r="AF127" s="169">
        <v>0</v>
      </c>
      <c r="AG127" s="68">
        <v>35</v>
      </c>
      <c r="AH127" s="12">
        <v>35</v>
      </c>
      <c r="AI127" s="169">
        <v>0</v>
      </c>
      <c r="AJ127" s="68">
        <v>17</v>
      </c>
      <c r="AK127" s="12">
        <v>17</v>
      </c>
      <c r="AL127" s="169">
        <v>0</v>
      </c>
      <c r="AM127" s="68">
        <v>43</v>
      </c>
      <c r="AN127" s="12">
        <v>43</v>
      </c>
      <c r="AO127" s="169">
        <v>0</v>
      </c>
      <c r="AP127" s="68">
        <v>36</v>
      </c>
      <c r="AQ127" s="12">
        <v>36</v>
      </c>
      <c r="AR127" s="503">
        <v>0</v>
      </c>
      <c r="AS127" s="510">
        <v>35</v>
      </c>
      <c r="AT127" s="12">
        <v>35</v>
      </c>
      <c r="AU127" s="503">
        <v>0</v>
      </c>
      <c r="AV127" s="68">
        <v>35</v>
      </c>
      <c r="AW127" s="12">
        <v>35</v>
      </c>
      <c r="AX127" s="511">
        <v>0</v>
      </c>
      <c r="AY127" s="510">
        <v>48</v>
      </c>
      <c r="AZ127" s="12">
        <v>48</v>
      </c>
      <c r="BA127" s="503">
        <v>0</v>
      </c>
      <c r="BB127" s="510">
        <v>83</v>
      </c>
      <c r="BC127" s="12">
        <v>83</v>
      </c>
      <c r="BD127" s="503">
        <v>0</v>
      </c>
      <c r="BE127" s="510">
        <v>125</v>
      </c>
      <c r="BF127" s="12">
        <v>125</v>
      </c>
      <c r="BG127" s="503">
        <v>0</v>
      </c>
      <c r="BH127" s="510">
        <v>150</v>
      </c>
      <c r="BI127" s="12">
        <v>150</v>
      </c>
      <c r="BJ127" s="503">
        <v>0</v>
      </c>
      <c r="BK127" s="510">
        <v>195</v>
      </c>
      <c r="BL127" s="12">
        <v>195</v>
      </c>
      <c r="BM127" s="503">
        <v>0</v>
      </c>
      <c r="BN127" s="510">
        <v>214</v>
      </c>
      <c r="BO127" s="12">
        <v>214</v>
      </c>
      <c r="BP127" s="503">
        <v>0</v>
      </c>
      <c r="BQ127" s="510">
        <v>182</v>
      </c>
      <c r="BR127" s="12">
        <v>182</v>
      </c>
      <c r="BS127" s="503">
        <v>0</v>
      </c>
      <c r="BT127" s="510">
        <v>175</v>
      </c>
      <c r="BU127" s="12">
        <v>175</v>
      </c>
      <c r="BV127" s="503">
        <v>0</v>
      </c>
      <c r="BW127" s="510">
        <v>160</v>
      </c>
      <c r="BX127" s="12">
        <v>160</v>
      </c>
      <c r="BY127" s="503">
        <v>0</v>
      </c>
      <c r="BZ127" s="510">
        <v>161</v>
      </c>
      <c r="CA127" s="12">
        <v>161</v>
      </c>
      <c r="CB127" s="511">
        <v>0</v>
      </c>
      <c r="CC127" s="5"/>
    </row>
    <row r="128" spans="2:81" ht="15.75" x14ac:dyDescent="0.25">
      <c r="B128" s="497" t="s">
        <v>115</v>
      </c>
      <c r="C128" s="68">
        <f t="shared" si="14"/>
        <v>6</v>
      </c>
      <c r="D128" s="68">
        <f t="shared" si="15"/>
        <v>0</v>
      </c>
      <c r="E128" s="68">
        <f t="shared" si="16"/>
        <v>0</v>
      </c>
      <c r="F128" s="480">
        <v>11</v>
      </c>
      <c r="G128" s="481">
        <v>9</v>
      </c>
      <c r="H128" s="482">
        <v>2</v>
      </c>
      <c r="I128" s="480">
        <v>10</v>
      </c>
      <c r="J128" s="481">
        <v>8</v>
      </c>
      <c r="K128" s="500">
        <v>2</v>
      </c>
      <c r="L128" s="480">
        <v>1</v>
      </c>
      <c r="M128" s="482">
        <v>1</v>
      </c>
      <c r="N128" s="482">
        <v>0</v>
      </c>
      <c r="O128" s="498">
        <v>6</v>
      </c>
      <c r="P128" s="94">
        <v>0</v>
      </c>
      <c r="Q128" s="482"/>
      <c r="R128" s="68">
        <v>0</v>
      </c>
      <c r="S128" s="5"/>
      <c r="T128" s="499"/>
      <c r="U128" s="516">
        <v>4</v>
      </c>
      <c r="V128" s="12">
        <v>2</v>
      </c>
      <c r="W128" s="500">
        <v>2</v>
      </c>
      <c r="X128" s="502">
        <v>2</v>
      </c>
      <c r="Y128" s="501">
        <v>2</v>
      </c>
      <c r="Z128" s="500">
        <v>0</v>
      </c>
      <c r="AA128" s="502">
        <v>2</v>
      </c>
      <c r="AB128" s="501">
        <v>2</v>
      </c>
      <c r="AC128" s="169">
        <v>0</v>
      </c>
      <c r="AD128" s="68">
        <v>2</v>
      </c>
      <c r="AE128" s="12">
        <v>2</v>
      </c>
      <c r="AF128" s="169">
        <v>0</v>
      </c>
      <c r="AG128" s="68">
        <v>0</v>
      </c>
      <c r="AH128" s="12">
        <v>0</v>
      </c>
      <c r="AI128" s="169">
        <v>0</v>
      </c>
      <c r="AJ128" s="68">
        <v>0</v>
      </c>
      <c r="AK128" s="12">
        <v>0</v>
      </c>
      <c r="AL128" s="169">
        <v>0</v>
      </c>
      <c r="AM128" s="68">
        <v>0</v>
      </c>
      <c r="AN128" s="12">
        <v>0</v>
      </c>
      <c r="AO128" s="169">
        <v>0</v>
      </c>
      <c r="AP128" s="68">
        <v>0</v>
      </c>
      <c r="AQ128" s="12">
        <v>0</v>
      </c>
      <c r="AR128" s="503">
        <v>0</v>
      </c>
      <c r="AS128" s="510">
        <v>1</v>
      </c>
      <c r="AT128" s="12">
        <v>1</v>
      </c>
      <c r="AU128" s="503">
        <v>0</v>
      </c>
      <c r="AV128" s="68">
        <v>0</v>
      </c>
      <c r="AW128" s="12">
        <v>0</v>
      </c>
      <c r="AX128" s="511">
        <v>0</v>
      </c>
      <c r="AY128" s="510">
        <v>1</v>
      </c>
      <c r="AZ128" s="12">
        <v>1</v>
      </c>
      <c r="BA128" s="503">
        <v>0</v>
      </c>
      <c r="BB128" s="510">
        <v>0</v>
      </c>
      <c r="BC128" s="12">
        <v>0</v>
      </c>
      <c r="BD128" s="503">
        <v>0</v>
      </c>
      <c r="BE128" s="510">
        <v>5</v>
      </c>
      <c r="BF128" s="12">
        <v>5</v>
      </c>
      <c r="BG128" s="503">
        <v>0</v>
      </c>
      <c r="BH128" s="510">
        <v>4</v>
      </c>
      <c r="BI128" s="12">
        <v>4</v>
      </c>
      <c r="BJ128" s="503">
        <v>0</v>
      </c>
      <c r="BK128" s="510">
        <v>7</v>
      </c>
      <c r="BL128" s="12">
        <v>7</v>
      </c>
      <c r="BM128" s="503">
        <v>0</v>
      </c>
      <c r="BN128" s="510">
        <v>11</v>
      </c>
      <c r="BO128" s="12">
        <v>11</v>
      </c>
      <c r="BP128" s="503">
        <v>0</v>
      </c>
      <c r="BQ128" s="510">
        <v>9</v>
      </c>
      <c r="BR128" s="12">
        <v>9</v>
      </c>
      <c r="BS128" s="503">
        <v>0</v>
      </c>
      <c r="BT128" s="510">
        <v>7</v>
      </c>
      <c r="BU128" s="12">
        <v>7</v>
      </c>
      <c r="BV128" s="503">
        <v>0</v>
      </c>
      <c r="BW128" s="510">
        <v>2</v>
      </c>
      <c r="BX128" s="12">
        <v>2</v>
      </c>
      <c r="BY128" s="503">
        <v>0</v>
      </c>
      <c r="BZ128" s="510">
        <v>3</v>
      </c>
      <c r="CA128" s="12">
        <v>3</v>
      </c>
      <c r="CB128" s="511">
        <v>0</v>
      </c>
      <c r="CC128" s="5"/>
    </row>
    <row r="129" spans="2:81" x14ac:dyDescent="0.25">
      <c r="B129" s="497"/>
      <c r="C129" s="69"/>
      <c r="D129" s="69"/>
      <c r="E129" s="69"/>
      <c r="F129" s="480"/>
      <c r="G129" s="481"/>
      <c r="H129" s="482"/>
      <c r="I129" s="480"/>
      <c r="J129" s="481"/>
      <c r="K129" s="500"/>
      <c r="L129" s="480"/>
      <c r="M129" s="482"/>
      <c r="N129" s="482"/>
      <c r="O129" s="498"/>
      <c r="P129" s="94"/>
      <c r="Q129" s="482"/>
      <c r="R129" s="70"/>
      <c r="S129" s="5"/>
      <c r="T129" s="499"/>
      <c r="U129" s="516"/>
      <c r="V129" s="12"/>
      <c r="W129" s="500"/>
      <c r="X129" s="70"/>
      <c r="Y129" s="10"/>
      <c r="Z129" s="500"/>
      <c r="AA129" s="70"/>
      <c r="AB129" s="10"/>
      <c r="AC129" s="170"/>
      <c r="AD129" s="68"/>
      <c r="AE129" s="12"/>
      <c r="AF129" s="170"/>
      <c r="AG129" s="70"/>
      <c r="AH129" s="10"/>
      <c r="AI129" s="170"/>
      <c r="AJ129" s="68"/>
      <c r="AK129" s="12"/>
      <c r="AL129" s="169"/>
      <c r="AM129" s="70"/>
      <c r="AN129" s="10"/>
      <c r="AO129" s="169"/>
      <c r="AP129" s="68"/>
      <c r="AQ129" s="12"/>
      <c r="AR129" s="503"/>
      <c r="AS129" s="512"/>
      <c r="AT129" s="10"/>
      <c r="AU129" s="473"/>
      <c r="AV129" s="68"/>
      <c r="AW129" s="12"/>
      <c r="AX129" s="511"/>
      <c r="AY129" s="510"/>
      <c r="AZ129" s="12"/>
      <c r="BA129" s="503"/>
      <c r="BB129" s="510"/>
      <c r="BC129" s="12"/>
      <c r="BD129" s="503"/>
      <c r="BE129" s="510"/>
      <c r="BF129" s="12"/>
      <c r="BG129" s="503"/>
      <c r="BH129" s="510"/>
      <c r="BI129" s="12"/>
      <c r="BJ129" s="503"/>
      <c r="BK129" s="510"/>
      <c r="BL129" s="12"/>
      <c r="BM129" s="503"/>
      <c r="BN129" s="510"/>
      <c r="BO129" s="12"/>
      <c r="BP129" s="503"/>
      <c r="BQ129" s="510"/>
      <c r="BR129" s="12"/>
      <c r="BS129" s="503"/>
      <c r="BT129" s="510"/>
      <c r="BU129" s="12"/>
      <c r="BV129" s="503"/>
      <c r="BW129" s="510"/>
      <c r="BX129" s="12"/>
      <c r="BY129" s="503"/>
      <c r="BZ129" s="510"/>
      <c r="CA129" s="12"/>
      <c r="CB129" s="511"/>
      <c r="CC129" s="5"/>
    </row>
    <row r="130" spans="2:81" ht="15.75" x14ac:dyDescent="0.25">
      <c r="B130" s="174" t="s">
        <v>116</v>
      </c>
      <c r="C130" s="69">
        <f t="shared" si="14"/>
        <v>616</v>
      </c>
      <c r="D130" s="69">
        <f t="shared" si="15"/>
        <v>612</v>
      </c>
      <c r="E130" s="69">
        <f t="shared" si="16"/>
        <v>4</v>
      </c>
      <c r="F130" s="483">
        <v>2601</v>
      </c>
      <c r="G130" s="484">
        <v>2197</v>
      </c>
      <c r="H130" s="478">
        <v>404</v>
      </c>
      <c r="I130" s="483">
        <v>1385</v>
      </c>
      <c r="J130" s="484">
        <v>1209</v>
      </c>
      <c r="K130" s="485">
        <v>176</v>
      </c>
      <c r="L130" s="483">
        <v>1216</v>
      </c>
      <c r="M130" s="478">
        <v>988</v>
      </c>
      <c r="N130" s="478">
        <v>228</v>
      </c>
      <c r="O130" s="498">
        <v>332</v>
      </c>
      <c r="P130" s="60">
        <v>330</v>
      </c>
      <c r="Q130" s="478">
        <f t="shared" ref="Q130:Q131" si="28">(O130-P130)</f>
        <v>2</v>
      </c>
      <c r="R130" s="69">
        <v>284</v>
      </c>
      <c r="S130" s="34">
        <v>282</v>
      </c>
      <c r="T130" s="479">
        <v>2</v>
      </c>
      <c r="U130" s="515">
        <v>247</v>
      </c>
      <c r="V130" s="9">
        <v>245</v>
      </c>
      <c r="W130" s="485">
        <v>2</v>
      </c>
      <c r="X130" s="488">
        <v>310</v>
      </c>
      <c r="Y130" s="486">
        <v>306</v>
      </c>
      <c r="Z130" s="485">
        <v>4</v>
      </c>
      <c r="AA130" s="488">
        <v>308</v>
      </c>
      <c r="AB130" s="486">
        <v>246</v>
      </c>
      <c r="AC130" s="489">
        <v>62</v>
      </c>
      <c r="AD130" s="69">
        <v>200</v>
      </c>
      <c r="AE130" s="9">
        <v>194</v>
      </c>
      <c r="AF130" s="489">
        <v>6</v>
      </c>
      <c r="AG130" s="69">
        <v>320</v>
      </c>
      <c r="AH130" s="9">
        <v>218</v>
      </c>
      <c r="AI130" s="489">
        <v>102</v>
      </c>
      <c r="AJ130" s="69">
        <v>274</v>
      </c>
      <c r="AK130" s="9">
        <v>194</v>
      </c>
      <c r="AL130" s="489">
        <v>80</v>
      </c>
      <c r="AM130" s="69">
        <v>351</v>
      </c>
      <c r="AN130" s="9">
        <v>277</v>
      </c>
      <c r="AO130" s="489">
        <v>74</v>
      </c>
      <c r="AP130" s="69">
        <v>167</v>
      </c>
      <c r="AQ130" s="9">
        <v>163</v>
      </c>
      <c r="AR130" s="491">
        <v>4</v>
      </c>
      <c r="AS130" s="492">
        <v>168</v>
      </c>
      <c r="AT130" s="140">
        <v>160</v>
      </c>
      <c r="AU130" s="493">
        <v>8</v>
      </c>
      <c r="AV130" s="494">
        <v>256</v>
      </c>
      <c r="AW130" s="140">
        <v>194</v>
      </c>
      <c r="AX130" s="495">
        <v>62</v>
      </c>
      <c r="AY130" s="492">
        <v>165</v>
      </c>
      <c r="AZ130" s="140">
        <v>163</v>
      </c>
      <c r="BA130" s="493">
        <v>2</v>
      </c>
      <c r="BB130" s="492">
        <v>317</v>
      </c>
      <c r="BC130" s="140">
        <v>225</v>
      </c>
      <c r="BD130" s="493">
        <v>92</v>
      </c>
      <c r="BE130" s="492">
        <v>427</v>
      </c>
      <c r="BF130" s="140">
        <v>407</v>
      </c>
      <c r="BG130" s="493">
        <v>20</v>
      </c>
      <c r="BH130" s="492">
        <v>908</v>
      </c>
      <c r="BI130" s="140">
        <v>661</v>
      </c>
      <c r="BJ130" s="493">
        <v>247</v>
      </c>
      <c r="BK130" s="492">
        <v>1945</v>
      </c>
      <c r="BL130" s="140">
        <v>1447</v>
      </c>
      <c r="BM130" s="493">
        <v>498</v>
      </c>
      <c r="BN130" s="492">
        <v>1368</v>
      </c>
      <c r="BO130" s="140">
        <v>1211</v>
      </c>
      <c r="BP130" s="493">
        <v>157</v>
      </c>
      <c r="BQ130" s="492">
        <v>1105</v>
      </c>
      <c r="BR130" s="140">
        <v>1001</v>
      </c>
      <c r="BS130" s="493">
        <v>104</v>
      </c>
      <c r="BT130" s="492">
        <v>1235</v>
      </c>
      <c r="BU130" s="140">
        <v>978</v>
      </c>
      <c r="BV130" s="493">
        <v>257</v>
      </c>
      <c r="BW130" s="492">
        <v>986</v>
      </c>
      <c r="BX130" s="140">
        <v>834</v>
      </c>
      <c r="BY130" s="493">
        <v>152</v>
      </c>
      <c r="BZ130" s="492">
        <v>721</v>
      </c>
      <c r="CA130" s="140">
        <v>559</v>
      </c>
      <c r="CB130" s="495">
        <v>162</v>
      </c>
      <c r="CC130" s="496"/>
    </row>
    <row r="131" spans="2:81" ht="15.75" x14ac:dyDescent="0.25">
      <c r="B131" s="497" t="s">
        <v>117</v>
      </c>
      <c r="C131" s="68">
        <f t="shared" si="14"/>
        <v>1</v>
      </c>
      <c r="D131" s="68">
        <f t="shared" si="15"/>
        <v>1</v>
      </c>
      <c r="E131" s="68">
        <f t="shared" si="16"/>
        <v>0</v>
      </c>
      <c r="F131" s="480">
        <v>111</v>
      </c>
      <c r="G131" s="481">
        <v>111</v>
      </c>
      <c r="H131" s="482">
        <v>0</v>
      </c>
      <c r="I131" s="480">
        <v>101</v>
      </c>
      <c r="J131" s="481">
        <v>101</v>
      </c>
      <c r="K131" s="500">
        <v>0</v>
      </c>
      <c r="L131" s="480">
        <v>10</v>
      </c>
      <c r="M131" s="482">
        <v>10</v>
      </c>
      <c r="N131" s="482">
        <v>0</v>
      </c>
      <c r="O131" s="477">
        <v>1</v>
      </c>
      <c r="P131" s="94">
        <v>1</v>
      </c>
      <c r="Q131" s="478">
        <f t="shared" si="28"/>
        <v>0</v>
      </c>
      <c r="R131" s="68">
        <v>0</v>
      </c>
      <c r="S131" s="22"/>
      <c r="T131" s="499"/>
      <c r="U131" s="516">
        <v>9</v>
      </c>
      <c r="V131" s="12">
        <v>9</v>
      </c>
      <c r="W131" s="500">
        <v>0</v>
      </c>
      <c r="X131" s="502">
        <v>32</v>
      </c>
      <c r="Y131" s="501">
        <v>32</v>
      </c>
      <c r="Z131" s="500">
        <v>0</v>
      </c>
      <c r="AA131" s="502">
        <v>15</v>
      </c>
      <c r="AB131" s="501">
        <v>15</v>
      </c>
      <c r="AC131" s="169">
        <v>0</v>
      </c>
      <c r="AD131" s="68">
        <v>22</v>
      </c>
      <c r="AE131" s="12">
        <v>22</v>
      </c>
      <c r="AF131" s="169">
        <v>0</v>
      </c>
      <c r="AG131" s="68">
        <v>23</v>
      </c>
      <c r="AH131" s="12">
        <v>23</v>
      </c>
      <c r="AI131" s="169">
        <v>0</v>
      </c>
      <c r="AJ131" s="68">
        <v>9</v>
      </c>
      <c r="AK131" s="12">
        <v>9</v>
      </c>
      <c r="AL131" s="169">
        <v>0</v>
      </c>
      <c r="AM131" s="68">
        <v>0</v>
      </c>
      <c r="AN131" s="12">
        <v>0</v>
      </c>
      <c r="AO131" s="169">
        <v>0</v>
      </c>
      <c r="AP131" s="68">
        <v>0</v>
      </c>
      <c r="AQ131" s="12">
        <v>0</v>
      </c>
      <c r="AR131" s="503">
        <v>0</v>
      </c>
      <c r="AS131" s="510">
        <v>0</v>
      </c>
      <c r="AT131" s="12">
        <v>0</v>
      </c>
      <c r="AU131" s="503">
        <v>0</v>
      </c>
      <c r="AV131" s="68">
        <v>1</v>
      </c>
      <c r="AW131" s="12">
        <v>1</v>
      </c>
      <c r="AX131" s="511">
        <v>0</v>
      </c>
      <c r="AY131" s="510">
        <v>3</v>
      </c>
      <c r="AZ131" s="12">
        <v>3</v>
      </c>
      <c r="BA131" s="503">
        <v>0</v>
      </c>
      <c r="BB131" s="510">
        <v>5</v>
      </c>
      <c r="BC131" s="12">
        <v>5</v>
      </c>
      <c r="BD131" s="503">
        <v>0</v>
      </c>
      <c r="BE131" s="510">
        <v>13</v>
      </c>
      <c r="BF131" s="12">
        <v>13</v>
      </c>
      <c r="BG131" s="503">
        <v>0</v>
      </c>
      <c r="BH131" s="510">
        <v>25</v>
      </c>
      <c r="BI131" s="12">
        <v>25</v>
      </c>
      <c r="BJ131" s="503">
        <v>0</v>
      </c>
      <c r="BK131" s="510">
        <v>142</v>
      </c>
      <c r="BL131" s="12">
        <v>142</v>
      </c>
      <c r="BM131" s="503">
        <v>0</v>
      </c>
      <c r="BN131" s="510">
        <v>3</v>
      </c>
      <c r="BO131" s="12">
        <v>3</v>
      </c>
      <c r="BP131" s="503">
        <v>0</v>
      </c>
      <c r="BQ131" s="510">
        <v>61</v>
      </c>
      <c r="BR131" s="12">
        <v>61</v>
      </c>
      <c r="BS131" s="503">
        <v>0</v>
      </c>
      <c r="BT131" s="510">
        <v>26</v>
      </c>
      <c r="BU131" s="12">
        <v>26</v>
      </c>
      <c r="BV131" s="503">
        <v>0</v>
      </c>
      <c r="BW131" s="510">
        <v>8</v>
      </c>
      <c r="BX131" s="12">
        <v>8</v>
      </c>
      <c r="BY131" s="503">
        <v>0</v>
      </c>
      <c r="BZ131" s="510">
        <v>5</v>
      </c>
      <c r="CA131" s="12">
        <v>5</v>
      </c>
      <c r="CB131" s="511">
        <v>0</v>
      </c>
      <c r="CC131" s="5"/>
    </row>
    <row r="132" spans="2:81" ht="15.75" x14ac:dyDescent="0.25">
      <c r="B132" s="497" t="s">
        <v>118</v>
      </c>
      <c r="C132" s="68">
        <f t="shared" si="14"/>
        <v>0</v>
      </c>
      <c r="D132" s="68">
        <f t="shared" si="15"/>
        <v>0</v>
      </c>
      <c r="E132" s="68">
        <f t="shared" si="16"/>
        <v>0</v>
      </c>
      <c r="F132" s="480">
        <v>4</v>
      </c>
      <c r="G132" s="481">
        <v>4</v>
      </c>
      <c r="H132" s="482">
        <v>0</v>
      </c>
      <c r="I132" s="480">
        <v>4</v>
      </c>
      <c r="J132" s="481">
        <v>4</v>
      </c>
      <c r="K132" s="500">
        <v>0</v>
      </c>
      <c r="L132" s="480">
        <v>0</v>
      </c>
      <c r="M132" s="482">
        <v>0</v>
      </c>
      <c r="N132" s="482">
        <v>0</v>
      </c>
      <c r="O132" s="498">
        <v>0</v>
      </c>
      <c r="P132" s="94">
        <v>0</v>
      </c>
      <c r="Q132" s="482"/>
      <c r="R132" s="68">
        <v>0</v>
      </c>
      <c r="S132" s="22"/>
      <c r="T132" s="499"/>
      <c r="U132" s="516">
        <v>0</v>
      </c>
      <c r="V132" s="12">
        <v>0</v>
      </c>
      <c r="W132" s="500">
        <v>0</v>
      </c>
      <c r="X132" s="502">
        <v>2</v>
      </c>
      <c r="Y132" s="501">
        <v>2</v>
      </c>
      <c r="Z132" s="500">
        <v>0</v>
      </c>
      <c r="AA132" s="502">
        <v>2</v>
      </c>
      <c r="AB132" s="501">
        <v>2</v>
      </c>
      <c r="AC132" s="169">
        <v>0</v>
      </c>
      <c r="AD132" s="68">
        <v>0</v>
      </c>
      <c r="AE132" s="12">
        <v>0</v>
      </c>
      <c r="AF132" s="169">
        <v>0</v>
      </c>
      <c r="AG132" s="68">
        <v>0</v>
      </c>
      <c r="AH132" s="12">
        <v>0</v>
      </c>
      <c r="AI132" s="169">
        <v>0</v>
      </c>
      <c r="AJ132" s="68">
        <v>0</v>
      </c>
      <c r="AK132" s="12">
        <v>0</v>
      </c>
      <c r="AL132" s="169">
        <v>0</v>
      </c>
      <c r="AM132" s="68">
        <v>0</v>
      </c>
      <c r="AN132" s="12">
        <v>0</v>
      </c>
      <c r="AO132" s="169">
        <v>0</v>
      </c>
      <c r="AP132" s="68">
        <v>0</v>
      </c>
      <c r="AQ132" s="12">
        <v>0</v>
      </c>
      <c r="AR132" s="503">
        <v>0</v>
      </c>
      <c r="AS132" s="510">
        <v>0</v>
      </c>
      <c r="AT132" s="12">
        <v>0</v>
      </c>
      <c r="AU132" s="503">
        <v>0</v>
      </c>
      <c r="AV132" s="68">
        <v>0</v>
      </c>
      <c r="AW132" s="12">
        <v>0</v>
      </c>
      <c r="AX132" s="511">
        <v>0</v>
      </c>
      <c r="AY132" s="510">
        <v>1</v>
      </c>
      <c r="AZ132" s="12">
        <v>1</v>
      </c>
      <c r="BA132" s="503">
        <v>0</v>
      </c>
      <c r="BB132" s="510">
        <v>1</v>
      </c>
      <c r="BC132" s="12">
        <v>1</v>
      </c>
      <c r="BD132" s="503">
        <v>0</v>
      </c>
      <c r="BE132" s="510">
        <v>0</v>
      </c>
      <c r="BF132" s="12">
        <v>0</v>
      </c>
      <c r="BG132" s="503">
        <v>0</v>
      </c>
      <c r="BH132" s="510">
        <v>0</v>
      </c>
      <c r="BI132" s="12">
        <v>0</v>
      </c>
      <c r="BJ132" s="503">
        <v>0</v>
      </c>
      <c r="BK132" s="510">
        <v>4</v>
      </c>
      <c r="BL132" s="12">
        <v>2</v>
      </c>
      <c r="BM132" s="503">
        <v>2</v>
      </c>
      <c r="BN132" s="510">
        <v>4</v>
      </c>
      <c r="BO132" s="12">
        <v>2</v>
      </c>
      <c r="BP132" s="503">
        <v>2</v>
      </c>
      <c r="BQ132" s="510">
        <v>2</v>
      </c>
      <c r="BR132" s="12">
        <v>2</v>
      </c>
      <c r="BS132" s="503">
        <v>0</v>
      </c>
      <c r="BT132" s="510">
        <v>6</v>
      </c>
      <c r="BU132" s="12">
        <v>4</v>
      </c>
      <c r="BV132" s="503">
        <v>2</v>
      </c>
      <c r="BW132" s="510">
        <v>0</v>
      </c>
      <c r="BX132" s="12">
        <v>0</v>
      </c>
      <c r="BY132" s="503">
        <v>0</v>
      </c>
      <c r="BZ132" s="510">
        <v>0</v>
      </c>
      <c r="CA132" s="12">
        <v>0</v>
      </c>
      <c r="CB132" s="511">
        <v>0</v>
      </c>
      <c r="CC132" s="5"/>
    </row>
    <row r="133" spans="2:81" ht="15.75" x14ac:dyDescent="0.25">
      <c r="B133" s="497" t="s">
        <v>119</v>
      </c>
      <c r="C133" s="68">
        <f t="shared" si="14"/>
        <v>0</v>
      </c>
      <c r="D133" s="68">
        <f t="shared" si="15"/>
        <v>0</v>
      </c>
      <c r="E133" s="68">
        <f t="shared" si="16"/>
        <v>0</v>
      </c>
      <c r="F133" s="480">
        <v>1</v>
      </c>
      <c r="G133" s="481">
        <v>1</v>
      </c>
      <c r="H133" s="482">
        <v>0</v>
      </c>
      <c r="I133" s="480">
        <v>0</v>
      </c>
      <c r="J133" s="481">
        <v>0</v>
      </c>
      <c r="K133" s="500">
        <v>0</v>
      </c>
      <c r="L133" s="480">
        <v>1</v>
      </c>
      <c r="M133" s="482">
        <v>1</v>
      </c>
      <c r="N133" s="482">
        <v>0</v>
      </c>
      <c r="O133" s="498">
        <v>0</v>
      </c>
      <c r="P133" s="94">
        <v>0</v>
      </c>
      <c r="Q133" s="482"/>
      <c r="R133" s="68">
        <v>0</v>
      </c>
      <c r="S133" s="22"/>
      <c r="T133" s="499"/>
      <c r="U133" s="516">
        <v>0</v>
      </c>
      <c r="V133" s="12">
        <v>0</v>
      </c>
      <c r="W133" s="500">
        <v>0</v>
      </c>
      <c r="X133" s="502">
        <v>0</v>
      </c>
      <c r="Y133" s="501">
        <v>0</v>
      </c>
      <c r="Z133" s="500">
        <v>0</v>
      </c>
      <c r="AA133" s="502">
        <v>0</v>
      </c>
      <c r="AB133" s="501">
        <v>0</v>
      </c>
      <c r="AC133" s="169">
        <v>0</v>
      </c>
      <c r="AD133" s="68">
        <v>0</v>
      </c>
      <c r="AE133" s="12">
        <v>0</v>
      </c>
      <c r="AF133" s="169">
        <v>0</v>
      </c>
      <c r="AG133" s="68">
        <v>0</v>
      </c>
      <c r="AH133" s="12">
        <v>0</v>
      </c>
      <c r="AI133" s="169">
        <v>0</v>
      </c>
      <c r="AJ133" s="68">
        <v>0</v>
      </c>
      <c r="AK133" s="12">
        <v>0</v>
      </c>
      <c r="AL133" s="169">
        <v>0</v>
      </c>
      <c r="AM133" s="68">
        <v>0</v>
      </c>
      <c r="AN133" s="12">
        <v>0</v>
      </c>
      <c r="AO133" s="169">
        <v>0</v>
      </c>
      <c r="AP133" s="68">
        <v>0</v>
      </c>
      <c r="AQ133" s="12">
        <v>0</v>
      </c>
      <c r="AR133" s="503">
        <v>0</v>
      </c>
      <c r="AS133" s="510">
        <v>0</v>
      </c>
      <c r="AT133" s="12">
        <v>0</v>
      </c>
      <c r="AU133" s="503">
        <v>0</v>
      </c>
      <c r="AV133" s="68">
        <v>1</v>
      </c>
      <c r="AW133" s="12">
        <v>1</v>
      </c>
      <c r="AX133" s="511">
        <v>0</v>
      </c>
      <c r="AY133" s="510">
        <v>1</v>
      </c>
      <c r="AZ133" s="12">
        <v>1</v>
      </c>
      <c r="BA133" s="503">
        <v>0</v>
      </c>
      <c r="BB133" s="510">
        <v>0</v>
      </c>
      <c r="BC133" s="12">
        <v>0</v>
      </c>
      <c r="BD133" s="503">
        <v>0</v>
      </c>
      <c r="BE133" s="510">
        <v>0</v>
      </c>
      <c r="BF133" s="12">
        <v>0</v>
      </c>
      <c r="BG133" s="503">
        <v>0</v>
      </c>
      <c r="BH133" s="510">
        <v>2</v>
      </c>
      <c r="BI133" s="12">
        <v>2</v>
      </c>
      <c r="BJ133" s="503">
        <v>0</v>
      </c>
      <c r="BK133" s="510">
        <v>0</v>
      </c>
      <c r="BL133" s="12">
        <v>0</v>
      </c>
      <c r="BM133" s="503">
        <v>0</v>
      </c>
      <c r="BN133" s="510">
        <v>0</v>
      </c>
      <c r="BO133" s="12">
        <v>0</v>
      </c>
      <c r="BP133" s="503">
        <v>0</v>
      </c>
      <c r="BQ133" s="510">
        <v>0</v>
      </c>
      <c r="BR133" s="12">
        <v>0</v>
      </c>
      <c r="BS133" s="503">
        <v>0</v>
      </c>
      <c r="BT133" s="510">
        <v>0</v>
      </c>
      <c r="BU133" s="12"/>
      <c r="BV133" s="503">
        <v>0</v>
      </c>
      <c r="BW133" s="510">
        <v>0</v>
      </c>
      <c r="BX133" s="12">
        <v>0</v>
      </c>
      <c r="BY133" s="503">
        <v>0</v>
      </c>
      <c r="BZ133" s="510">
        <v>0</v>
      </c>
      <c r="CA133" s="12">
        <v>0</v>
      </c>
      <c r="CB133" s="511">
        <v>0</v>
      </c>
      <c r="CC133" s="5"/>
    </row>
    <row r="134" spans="2:81" ht="15.75" x14ac:dyDescent="0.25">
      <c r="B134" s="497" t="s">
        <v>120</v>
      </c>
      <c r="C134" s="68">
        <f t="shared" si="14"/>
        <v>176</v>
      </c>
      <c r="D134" s="68">
        <f t="shared" si="15"/>
        <v>176</v>
      </c>
      <c r="E134" s="68">
        <f t="shared" si="16"/>
        <v>0</v>
      </c>
      <c r="F134" s="480">
        <v>593</v>
      </c>
      <c r="G134" s="481">
        <v>381</v>
      </c>
      <c r="H134" s="482">
        <v>212</v>
      </c>
      <c r="I134" s="480">
        <v>154</v>
      </c>
      <c r="J134" s="481">
        <v>154</v>
      </c>
      <c r="K134" s="500">
        <v>0</v>
      </c>
      <c r="L134" s="480">
        <v>439</v>
      </c>
      <c r="M134" s="482">
        <v>227</v>
      </c>
      <c r="N134" s="482">
        <v>212</v>
      </c>
      <c r="O134" s="498">
        <v>94</v>
      </c>
      <c r="P134" s="94">
        <v>94</v>
      </c>
      <c r="Q134" s="478">
        <f>(O134-P134)</f>
        <v>0</v>
      </c>
      <c r="R134" s="68">
        <v>82</v>
      </c>
      <c r="S134" s="22">
        <v>82</v>
      </c>
      <c r="T134" s="479">
        <v>0</v>
      </c>
      <c r="U134" s="516">
        <v>41</v>
      </c>
      <c r="V134" s="12">
        <v>41</v>
      </c>
      <c r="W134" s="500">
        <v>0</v>
      </c>
      <c r="X134" s="502">
        <v>40</v>
      </c>
      <c r="Y134" s="501">
        <v>40</v>
      </c>
      <c r="Z134" s="500">
        <v>0</v>
      </c>
      <c r="AA134" s="502">
        <v>26</v>
      </c>
      <c r="AB134" s="501">
        <v>26</v>
      </c>
      <c r="AC134" s="169">
        <v>0</v>
      </c>
      <c r="AD134" s="68">
        <v>25</v>
      </c>
      <c r="AE134" s="12">
        <v>25</v>
      </c>
      <c r="AF134" s="169">
        <v>0</v>
      </c>
      <c r="AG134" s="68">
        <v>22</v>
      </c>
      <c r="AH134" s="12">
        <v>22</v>
      </c>
      <c r="AI134" s="169">
        <v>0</v>
      </c>
      <c r="AJ134" s="68">
        <v>106</v>
      </c>
      <c r="AK134" s="12">
        <v>26</v>
      </c>
      <c r="AL134" s="169">
        <v>80</v>
      </c>
      <c r="AM134" s="68">
        <v>142</v>
      </c>
      <c r="AN134" s="12">
        <v>74</v>
      </c>
      <c r="AO134" s="169">
        <v>68</v>
      </c>
      <c r="AP134" s="68">
        <v>34</v>
      </c>
      <c r="AQ134" s="12">
        <v>32</v>
      </c>
      <c r="AR134" s="503">
        <v>2</v>
      </c>
      <c r="AS134" s="510">
        <v>43</v>
      </c>
      <c r="AT134" s="12">
        <v>41</v>
      </c>
      <c r="AU134" s="503">
        <v>2</v>
      </c>
      <c r="AV134" s="68">
        <v>114</v>
      </c>
      <c r="AW134" s="12">
        <v>54</v>
      </c>
      <c r="AX134" s="511">
        <v>60</v>
      </c>
      <c r="AY134" s="510">
        <v>37</v>
      </c>
      <c r="AZ134" s="12">
        <v>37</v>
      </c>
      <c r="BA134" s="503">
        <v>0</v>
      </c>
      <c r="BB134" s="510">
        <v>170</v>
      </c>
      <c r="BC134" s="12">
        <v>86</v>
      </c>
      <c r="BD134" s="503">
        <v>84</v>
      </c>
      <c r="BE134" s="510">
        <v>133</v>
      </c>
      <c r="BF134" s="12">
        <v>133</v>
      </c>
      <c r="BG134" s="503">
        <v>0</v>
      </c>
      <c r="BH134" s="510">
        <v>366</v>
      </c>
      <c r="BI134" s="12">
        <v>198</v>
      </c>
      <c r="BJ134" s="503">
        <v>168</v>
      </c>
      <c r="BK134" s="510">
        <v>697</v>
      </c>
      <c r="BL134" s="12">
        <v>449</v>
      </c>
      <c r="BM134" s="503">
        <v>248</v>
      </c>
      <c r="BN134" s="510">
        <v>447</v>
      </c>
      <c r="BO134" s="12">
        <v>365</v>
      </c>
      <c r="BP134" s="503">
        <v>82</v>
      </c>
      <c r="BQ134" s="510">
        <v>175</v>
      </c>
      <c r="BR134" s="12">
        <v>127</v>
      </c>
      <c r="BS134" s="503">
        <v>48</v>
      </c>
      <c r="BT134" s="510">
        <v>241</v>
      </c>
      <c r="BU134" s="12">
        <v>97</v>
      </c>
      <c r="BV134" s="503">
        <v>144</v>
      </c>
      <c r="BW134" s="510">
        <v>228</v>
      </c>
      <c r="BX134" s="12">
        <v>94</v>
      </c>
      <c r="BY134" s="503">
        <v>134</v>
      </c>
      <c r="BZ134" s="510">
        <v>105</v>
      </c>
      <c r="CA134" s="12">
        <v>63</v>
      </c>
      <c r="CB134" s="511">
        <v>42</v>
      </c>
      <c r="CC134" s="5"/>
    </row>
    <row r="135" spans="2:81" ht="15.75" x14ac:dyDescent="0.25">
      <c r="B135" s="497" t="s">
        <v>121</v>
      </c>
      <c r="C135" s="68">
        <f t="shared" si="14"/>
        <v>0</v>
      </c>
      <c r="D135" s="68">
        <f t="shared" si="15"/>
        <v>0</v>
      </c>
      <c r="E135" s="68">
        <f t="shared" si="16"/>
        <v>0</v>
      </c>
      <c r="F135" s="480">
        <v>3</v>
      </c>
      <c r="G135" s="481">
        <v>3</v>
      </c>
      <c r="H135" s="482">
        <v>0</v>
      </c>
      <c r="I135" s="480">
        <v>3</v>
      </c>
      <c r="J135" s="481">
        <v>3</v>
      </c>
      <c r="K135" s="500">
        <v>0</v>
      </c>
      <c r="L135" s="480">
        <v>0</v>
      </c>
      <c r="M135" s="482">
        <v>0</v>
      </c>
      <c r="N135" s="482">
        <v>0</v>
      </c>
      <c r="O135" s="498">
        <v>0</v>
      </c>
      <c r="P135" s="94">
        <v>0</v>
      </c>
      <c r="Q135" s="482"/>
      <c r="R135" s="68">
        <v>0</v>
      </c>
      <c r="S135" s="22"/>
      <c r="T135" s="499"/>
      <c r="U135" s="516">
        <v>0</v>
      </c>
      <c r="V135" s="12">
        <v>0</v>
      </c>
      <c r="W135" s="500">
        <v>0</v>
      </c>
      <c r="X135" s="502">
        <v>1</v>
      </c>
      <c r="Y135" s="501">
        <v>1</v>
      </c>
      <c r="Z135" s="500">
        <v>0</v>
      </c>
      <c r="AA135" s="502">
        <v>0</v>
      </c>
      <c r="AB135" s="501">
        <v>0</v>
      </c>
      <c r="AC135" s="169">
        <v>0</v>
      </c>
      <c r="AD135" s="68">
        <v>0</v>
      </c>
      <c r="AE135" s="12">
        <v>0</v>
      </c>
      <c r="AF135" s="169">
        <v>0</v>
      </c>
      <c r="AG135" s="68">
        <v>2</v>
      </c>
      <c r="AH135" s="12">
        <v>2</v>
      </c>
      <c r="AI135" s="169">
        <v>0</v>
      </c>
      <c r="AJ135" s="68">
        <v>0</v>
      </c>
      <c r="AK135" s="12">
        <v>0</v>
      </c>
      <c r="AL135" s="169">
        <v>0</v>
      </c>
      <c r="AM135" s="68">
        <v>0</v>
      </c>
      <c r="AN135" s="12">
        <v>0</v>
      </c>
      <c r="AO135" s="169">
        <v>0</v>
      </c>
      <c r="AP135" s="68">
        <v>0</v>
      </c>
      <c r="AQ135" s="12">
        <v>0</v>
      </c>
      <c r="AR135" s="503">
        <v>0</v>
      </c>
      <c r="AS135" s="510">
        <v>0</v>
      </c>
      <c r="AT135" s="12">
        <v>0</v>
      </c>
      <c r="AU135" s="503">
        <v>0</v>
      </c>
      <c r="AV135" s="68">
        <v>0</v>
      </c>
      <c r="AW135" s="12">
        <v>0</v>
      </c>
      <c r="AX135" s="511">
        <v>0</v>
      </c>
      <c r="AY135" s="510">
        <v>0</v>
      </c>
      <c r="AZ135" s="12">
        <v>0</v>
      </c>
      <c r="BA135" s="503">
        <v>0</v>
      </c>
      <c r="BB135" s="510">
        <v>1</v>
      </c>
      <c r="BC135" s="12">
        <v>1</v>
      </c>
      <c r="BD135" s="503">
        <v>0</v>
      </c>
      <c r="BE135" s="510">
        <v>5</v>
      </c>
      <c r="BF135" s="12">
        <v>5</v>
      </c>
      <c r="BG135" s="503">
        <v>0</v>
      </c>
      <c r="BH135" s="510">
        <v>13</v>
      </c>
      <c r="BI135" s="12">
        <v>11</v>
      </c>
      <c r="BJ135" s="503">
        <v>2</v>
      </c>
      <c r="BK135" s="510">
        <v>9</v>
      </c>
      <c r="BL135" s="12">
        <v>9</v>
      </c>
      <c r="BM135" s="503">
        <v>0</v>
      </c>
      <c r="BN135" s="510">
        <v>6</v>
      </c>
      <c r="BO135" s="12">
        <v>6</v>
      </c>
      <c r="BP135" s="503">
        <v>0</v>
      </c>
      <c r="BQ135" s="510">
        <v>2</v>
      </c>
      <c r="BR135" s="12">
        <v>2</v>
      </c>
      <c r="BS135" s="503">
        <v>0</v>
      </c>
      <c r="BT135" s="510">
        <v>0</v>
      </c>
      <c r="BU135" s="12"/>
      <c r="BV135" s="503">
        <v>0</v>
      </c>
      <c r="BW135" s="510">
        <v>5</v>
      </c>
      <c r="BX135" s="12">
        <v>5</v>
      </c>
      <c r="BY135" s="503">
        <v>0</v>
      </c>
      <c r="BZ135" s="510">
        <v>2</v>
      </c>
      <c r="CA135" s="12">
        <v>2</v>
      </c>
      <c r="CB135" s="511">
        <v>0</v>
      </c>
      <c r="CC135" s="5"/>
    </row>
    <row r="136" spans="2:81" ht="15.75" x14ac:dyDescent="0.25">
      <c r="B136" s="497" t="s">
        <v>122</v>
      </c>
      <c r="C136" s="68">
        <f t="shared" si="14"/>
        <v>1</v>
      </c>
      <c r="D136" s="68">
        <f t="shared" si="15"/>
        <v>1</v>
      </c>
      <c r="E136" s="68">
        <f t="shared" si="16"/>
        <v>0</v>
      </c>
      <c r="F136" s="480">
        <v>27</v>
      </c>
      <c r="G136" s="481">
        <v>27</v>
      </c>
      <c r="H136" s="482">
        <v>0</v>
      </c>
      <c r="I136" s="480">
        <v>25</v>
      </c>
      <c r="J136" s="481">
        <v>25</v>
      </c>
      <c r="K136" s="500">
        <v>0</v>
      </c>
      <c r="L136" s="480">
        <v>2</v>
      </c>
      <c r="M136" s="482">
        <v>2</v>
      </c>
      <c r="N136" s="482">
        <v>0</v>
      </c>
      <c r="O136" s="498">
        <v>0</v>
      </c>
      <c r="P136" s="94">
        <v>0</v>
      </c>
      <c r="Q136" s="482"/>
      <c r="R136" s="68">
        <v>1</v>
      </c>
      <c r="S136" s="22">
        <v>1</v>
      </c>
      <c r="T136" s="479">
        <v>0</v>
      </c>
      <c r="U136" s="516">
        <v>0</v>
      </c>
      <c r="V136" s="12">
        <v>0</v>
      </c>
      <c r="W136" s="500">
        <v>0</v>
      </c>
      <c r="X136" s="502">
        <v>3</v>
      </c>
      <c r="Y136" s="501">
        <v>3</v>
      </c>
      <c r="Z136" s="500">
        <v>0</v>
      </c>
      <c r="AA136" s="502">
        <v>14</v>
      </c>
      <c r="AB136" s="501">
        <v>14</v>
      </c>
      <c r="AC136" s="169">
        <v>0</v>
      </c>
      <c r="AD136" s="68">
        <v>7</v>
      </c>
      <c r="AE136" s="12">
        <v>7</v>
      </c>
      <c r="AF136" s="169">
        <v>0</v>
      </c>
      <c r="AG136" s="68">
        <v>1</v>
      </c>
      <c r="AH136" s="12">
        <v>1</v>
      </c>
      <c r="AI136" s="169">
        <v>0</v>
      </c>
      <c r="AJ136" s="68">
        <v>0</v>
      </c>
      <c r="AK136" s="12">
        <v>0</v>
      </c>
      <c r="AL136" s="169">
        <v>0</v>
      </c>
      <c r="AM136" s="68">
        <v>0</v>
      </c>
      <c r="AN136" s="12">
        <v>0</v>
      </c>
      <c r="AO136" s="169">
        <v>0</v>
      </c>
      <c r="AP136" s="68">
        <v>0</v>
      </c>
      <c r="AQ136" s="12">
        <v>0</v>
      </c>
      <c r="AR136" s="503">
        <v>0</v>
      </c>
      <c r="AS136" s="510">
        <v>0</v>
      </c>
      <c r="AT136" s="12">
        <v>0</v>
      </c>
      <c r="AU136" s="503">
        <v>0</v>
      </c>
      <c r="AV136" s="68">
        <v>2</v>
      </c>
      <c r="AW136" s="12">
        <v>2</v>
      </c>
      <c r="AX136" s="511">
        <v>0</v>
      </c>
      <c r="AY136" s="510">
        <v>4</v>
      </c>
      <c r="AZ136" s="12">
        <v>4</v>
      </c>
      <c r="BA136" s="503">
        <v>0</v>
      </c>
      <c r="BB136" s="510">
        <v>6</v>
      </c>
      <c r="BC136" s="12">
        <v>6</v>
      </c>
      <c r="BD136" s="503">
        <v>0</v>
      </c>
      <c r="BE136" s="510">
        <v>10</v>
      </c>
      <c r="BF136" s="12">
        <v>10</v>
      </c>
      <c r="BG136" s="503">
        <v>0</v>
      </c>
      <c r="BH136" s="510">
        <v>12</v>
      </c>
      <c r="BI136" s="12">
        <v>12</v>
      </c>
      <c r="BJ136" s="503">
        <v>0</v>
      </c>
      <c r="BK136" s="510">
        <v>0</v>
      </c>
      <c r="BL136" s="12">
        <v>0</v>
      </c>
      <c r="BM136" s="503">
        <v>0</v>
      </c>
      <c r="BN136" s="510">
        <v>57</v>
      </c>
      <c r="BO136" s="12">
        <v>57</v>
      </c>
      <c r="BP136" s="503">
        <v>0</v>
      </c>
      <c r="BQ136" s="510">
        <v>39</v>
      </c>
      <c r="BR136" s="12">
        <v>39</v>
      </c>
      <c r="BS136" s="503">
        <v>0</v>
      </c>
      <c r="BT136" s="510">
        <v>11</v>
      </c>
      <c r="BU136" s="12">
        <v>11</v>
      </c>
      <c r="BV136" s="503">
        <v>0</v>
      </c>
      <c r="BW136" s="510">
        <v>11</v>
      </c>
      <c r="BX136" s="12">
        <v>11</v>
      </c>
      <c r="BY136" s="503">
        <v>0</v>
      </c>
      <c r="BZ136" s="510">
        <v>16</v>
      </c>
      <c r="CA136" s="12">
        <v>16</v>
      </c>
      <c r="CB136" s="511">
        <v>0</v>
      </c>
      <c r="CC136" s="5"/>
    </row>
    <row r="137" spans="2:81" ht="15.75" x14ac:dyDescent="0.25">
      <c r="B137" s="497" t="s">
        <v>123</v>
      </c>
      <c r="C137" s="68">
        <f t="shared" si="14"/>
        <v>2</v>
      </c>
      <c r="D137" s="68">
        <f t="shared" si="15"/>
        <v>2</v>
      </c>
      <c r="E137" s="68">
        <f t="shared" si="16"/>
        <v>0</v>
      </c>
      <c r="F137" s="480">
        <v>1</v>
      </c>
      <c r="G137" s="481">
        <v>1</v>
      </c>
      <c r="H137" s="482">
        <v>0</v>
      </c>
      <c r="I137" s="480">
        <v>1</v>
      </c>
      <c r="J137" s="481">
        <v>1</v>
      </c>
      <c r="K137" s="500">
        <v>0</v>
      </c>
      <c r="L137" s="480">
        <v>0</v>
      </c>
      <c r="M137" s="482">
        <v>0</v>
      </c>
      <c r="N137" s="482">
        <v>0</v>
      </c>
      <c r="O137" s="498">
        <v>0</v>
      </c>
      <c r="P137" s="94">
        <v>0</v>
      </c>
      <c r="Q137" s="482"/>
      <c r="R137" s="68">
        <v>2</v>
      </c>
      <c r="S137" s="22">
        <v>2</v>
      </c>
      <c r="T137" s="479">
        <v>0</v>
      </c>
      <c r="U137" s="516">
        <v>0</v>
      </c>
      <c r="V137" s="12">
        <v>0</v>
      </c>
      <c r="W137" s="500">
        <v>0</v>
      </c>
      <c r="X137" s="502">
        <v>0</v>
      </c>
      <c r="Y137" s="501">
        <v>0</v>
      </c>
      <c r="Z137" s="500">
        <v>0</v>
      </c>
      <c r="AA137" s="502">
        <v>1</v>
      </c>
      <c r="AB137" s="501">
        <v>1</v>
      </c>
      <c r="AC137" s="169">
        <v>0</v>
      </c>
      <c r="AD137" s="68">
        <v>0</v>
      </c>
      <c r="AE137" s="12">
        <v>0</v>
      </c>
      <c r="AF137" s="169">
        <v>0</v>
      </c>
      <c r="AG137" s="68">
        <v>0</v>
      </c>
      <c r="AH137" s="12">
        <v>0</v>
      </c>
      <c r="AI137" s="169">
        <v>0</v>
      </c>
      <c r="AJ137" s="68">
        <v>0</v>
      </c>
      <c r="AK137" s="12">
        <v>0</v>
      </c>
      <c r="AL137" s="169">
        <v>0</v>
      </c>
      <c r="AM137" s="68">
        <v>0</v>
      </c>
      <c r="AN137" s="12">
        <v>0</v>
      </c>
      <c r="AO137" s="169">
        <v>0</v>
      </c>
      <c r="AP137" s="68">
        <v>0</v>
      </c>
      <c r="AQ137" s="12">
        <v>0</v>
      </c>
      <c r="AR137" s="503">
        <v>0</v>
      </c>
      <c r="AS137" s="510">
        <v>0</v>
      </c>
      <c r="AT137" s="12">
        <v>0</v>
      </c>
      <c r="AU137" s="503">
        <v>0</v>
      </c>
      <c r="AV137" s="68">
        <v>0</v>
      </c>
      <c r="AW137" s="12">
        <v>0</v>
      </c>
      <c r="AX137" s="511">
        <v>0</v>
      </c>
      <c r="AY137" s="510">
        <v>0</v>
      </c>
      <c r="AZ137" s="12">
        <v>0</v>
      </c>
      <c r="BA137" s="503">
        <v>0</v>
      </c>
      <c r="BB137" s="510">
        <v>1</v>
      </c>
      <c r="BC137" s="12">
        <v>1</v>
      </c>
      <c r="BD137" s="503">
        <v>0</v>
      </c>
      <c r="BE137" s="510">
        <v>0</v>
      </c>
      <c r="BF137" s="12">
        <v>0</v>
      </c>
      <c r="BG137" s="503">
        <v>0</v>
      </c>
      <c r="BH137" s="510">
        <v>0</v>
      </c>
      <c r="BI137" s="12">
        <v>0</v>
      </c>
      <c r="BJ137" s="503">
        <v>0</v>
      </c>
      <c r="BK137" s="510">
        <v>0</v>
      </c>
      <c r="BL137" s="12">
        <v>0</v>
      </c>
      <c r="BM137" s="503">
        <v>0</v>
      </c>
      <c r="BN137" s="510">
        <v>0</v>
      </c>
      <c r="BO137" s="12">
        <v>0</v>
      </c>
      <c r="BP137" s="503">
        <v>0</v>
      </c>
      <c r="BQ137" s="510">
        <v>0</v>
      </c>
      <c r="BR137" s="12">
        <v>0</v>
      </c>
      <c r="BS137" s="503">
        <v>0</v>
      </c>
      <c r="BT137" s="510">
        <v>0</v>
      </c>
      <c r="BU137" s="12"/>
      <c r="BV137" s="503">
        <v>0</v>
      </c>
      <c r="BW137" s="510">
        <v>0</v>
      </c>
      <c r="BX137" s="12">
        <v>0</v>
      </c>
      <c r="BY137" s="503">
        <v>0</v>
      </c>
      <c r="BZ137" s="510">
        <v>0</v>
      </c>
      <c r="CA137" s="12">
        <v>0</v>
      </c>
      <c r="CB137" s="511">
        <v>0</v>
      </c>
      <c r="CC137" s="5"/>
    </row>
    <row r="138" spans="2:81" ht="15.75" x14ac:dyDescent="0.25">
      <c r="B138" s="497" t="s">
        <v>124</v>
      </c>
      <c r="C138" s="68">
        <f t="shared" si="14"/>
        <v>53</v>
      </c>
      <c r="D138" s="68">
        <f t="shared" si="15"/>
        <v>53</v>
      </c>
      <c r="E138" s="68">
        <f t="shared" si="16"/>
        <v>0</v>
      </c>
      <c r="F138" s="480">
        <v>1</v>
      </c>
      <c r="G138" s="481">
        <v>1</v>
      </c>
      <c r="H138" s="482">
        <v>0</v>
      </c>
      <c r="I138" s="480">
        <v>1</v>
      </c>
      <c r="J138" s="481">
        <v>1</v>
      </c>
      <c r="K138" s="500">
        <v>0</v>
      </c>
      <c r="L138" s="480">
        <v>0</v>
      </c>
      <c r="M138" s="482">
        <v>0</v>
      </c>
      <c r="N138" s="482">
        <v>0</v>
      </c>
      <c r="O138" s="477">
        <v>18</v>
      </c>
      <c r="P138" s="94">
        <v>18</v>
      </c>
      <c r="Q138" s="478">
        <f t="shared" ref="Q138:Q139" si="29">(O138-P138)</f>
        <v>0</v>
      </c>
      <c r="R138" s="68">
        <v>35</v>
      </c>
      <c r="S138" s="22">
        <v>35</v>
      </c>
      <c r="T138" s="479">
        <v>0</v>
      </c>
      <c r="U138" s="516">
        <v>1</v>
      </c>
      <c r="V138" s="12">
        <v>1</v>
      </c>
      <c r="W138" s="500">
        <v>0</v>
      </c>
      <c r="X138" s="502">
        <v>0</v>
      </c>
      <c r="Y138" s="501">
        <v>0</v>
      </c>
      <c r="Z138" s="500">
        <v>0</v>
      </c>
      <c r="AA138" s="502">
        <v>0</v>
      </c>
      <c r="AB138" s="501">
        <v>0</v>
      </c>
      <c r="AC138" s="169">
        <v>0</v>
      </c>
      <c r="AD138" s="68">
        <v>0</v>
      </c>
      <c r="AE138" s="12">
        <v>0</v>
      </c>
      <c r="AF138" s="169">
        <v>0</v>
      </c>
      <c r="AG138" s="68">
        <v>0</v>
      </c>
      <c r="AH138" s="12">
        <v>0</v>
      </c>
      <c r="AI138" s="169">
        <v>0</v>
      </c>
      <c r="AJ138" s="68">
        <v>0</v>
      </c>
      <c r="AK138" s="12">
        <v>0</v>
      </c>
      <c r="AL138" s="169">
        <v>0</v>
      </c>
      <c r="AM138" s="68">
        <v>0</v>
      </c>
      <c r="AN138" s="12">
        <v>0</v>
      </c>
      <c r="AO138" s="169">
        <v>0</v>
      </c>
      <c r="AP138" s="68">
        <v>0</v>
      </c>
      <c r="AQ138" s="12">
        <v>0</v>
      </c>
      <c r="AR138" s="503">
        <v>0</v>
      </c>
      <c r="AS138" s="510">
        <v>0</v>
      </c>
      <c r="AT138" s="12">
        <v>0</v>
      </c>
      <c r="AU138" s="503">
        <v>0</v>
      </c>
      <c r="AV138" s="68">
        <v>0</v>
      </c>
      <c r="AW138" s="12">
        <v>0</v>
      </c>
      <c r="AX138" s="511">
        <v>0</v>
      </c>
      <c r="AY138" s="510">
        <v>5</v>
      </c>
      <c r="AZ138" s="12">
        <v>5</v>
      </c>
      <c r="BA138" s="503">
        <v>0</v>
      </c>
      <c r="BB138" s="510">
        <v>1</v>
      </c>
      <c r="BC138" s="12">
        <v>1</v>
      </c>
      <c r="BD138" s="503">
        <v>0</v>
      </c>
      <c r="BE138" s="510">
        <v>1</v>
      </c>
      <c r="BF138" s="12">
        <v>1</v>
      </c>
      <c r="BG138" s="503">
        <v>0</v>
      </c>
      <c r="BH138" s="510">
        <v>4</v>
      </c>
      <c r="BI138" s="12">
        <v>4</v>
      </c>
      <c r="BJ138" s="503">
        <v>0</v>
      </c>
      <c r="BK138" s="510">
        <v>32</v>
      </c>
      <c r="BL138" s="12">
        <v>22</v>
      </c>
      <c r="BM138" s="503">
        <v>10</v>
      </c>
      <c r="BN138" s="510">
        <v>52</v>
      </c>
      <c r="BO138" s="12">
        <v>52</v>
      </c>
      <c r="BP138" s="503">
        <v>0</v>
      </c>
      <c r="BQ138" s="510">
        <v>45</v>
      </c>
      <c r="BR138" s="12">
        <v>45</v>
      </c>
      <c r="BS138" s="503">
        <v>0</v>
      </c>
      <c r="BT138" s="510">
        <v>102</v>
      </c>
      <c r="BU138" s="12">
        <v>102</v>
      </c>
      <c r="BV138" s="503">
        <v>0</v>
      </c>
      <c r="BW138" s="510">
        <v>43</v>
      </c>
      <c r="BX138" s="12">
        <v>43</v>
      </c>
      <c r="BY138" s="503">
        <v>0</v>
      </c>
      <c r="BZ138" s="510">
        <v>27</v>
      </c>
      <c r="CA138" s="12">
        <v>27</v>
      </c>
      <c r="CB138" s="511">
        <v>0</v>
      </c>
      <c r="CC138" s="5"/>
    </row>
    <row r="139" spans="2:81" ht="15.75" x14ac:dyDescent="0.25">
      <c r="B139" s="497" t="s">
        <v>125</v>
      </c>
      <c r="C139" s="68">
        <f t="shared" si="14"/>
        <v>383</v>
      </c>
      <c r="D139" s="68">
        <f t="shared" si="15"/>
        <v>379</v>
      </c>
      <c r="E139" s="68">
        <f t="shared" si="16"/>
        <v>4</v>
      </c>
      <c r="F139" s="480">
        <v>1860</v>
      </c>
      <c r="G139" s="481">
        <v>1668</v>
      </c>
      <c r="H139" s="482">
        <v>192</v>
      </c>
      <c r="I139" s="480">
        <v>1096</v>
      </c>
      <c r="J139" s="481">
        <v>920</v>
      </c>
      <c r="K139" s="500">
        <v>176</v>
      </c>
      <c r="L139" s="480">
        <v>764</v>
      </c>
      <c r="M139" s="482">
        <v>748</v>
      </c>
      <c r="N139" s="482">
        <v>16</v>
      </c>
      <c r="O139" s="498">
        <v>219</v>
      </c>
      <c r="P139" s="94">
        <v>217</v>
      </c>
      <c r="Q139" s="478">
        <f t="shared" si="29"/>
        <v>2</v>
      </c>
      <c r="R139" s="68">
        <v>164</v>
      </c>
      <c r="S139" s="22">
        <v>162</v>
      </c>
      <c r="T139" s="479">
        <v>2</v>
      </c>
      <c r="U139" s="516">
        <v>196</v>
      </c>
      <c r="V139" s="12">
        <v>194</v>
      </c>
      <c r="W139" s="500">
        <v>2</v>
      </c>
      <c r="X139" s="502">
        <v>232</v>
      </c>
      <c r="Y139" s="501">
        <v>228</v>
      </c>
      <c r="Z139" s="500">
        <v>4</v>
      </c>
      <c r="AA139" s="502">
        <v>250</v>
      </c>
      <c r="AB139" s="501">
        <v>188</v>
      </c>
      <c r="AC139" s="169">
        <v>62</v>
      </c>
      <c r="AD139" s="68">
        <v>146</v>
      </c>
      <c r="AE139" s="12">
        <v>140</v>
      </c>
      <c r="AF139" s="169">
        <v>6</v>
      </c>
      <c r="AG139" s="68">
        <v>272</v>
      </c>
      <c r="AH139" s="12">
        <v>170</v>
      </c>
      <c r="AI139" s="169">
        <v>102</v>
      </c>
      <c r="AJ139" s="68">
        <v>159</v>
      </c>
      <c r="AK139" s="12">
        <v>159</v>
      </c>
      <c r="AL139" s="169">
        <v>0</v>
      </c>
      <c r="AM139" s="68">
        <v>209</v>
      </c>
      <c r="AN139" s="12">
        <v>203</v>
      </c>
      <c r="AO139" s="169">
        <v>6</v>
      </c>
      <c r="AP139" s="68">
        <v>133</v>
      </c>
      <c r="AQ139" s="12">
        <v>131</v>
      </c>
      <c r="AR139" s="503">
        <v>2</v>
      </c>
      <c r="AS139" s="510">
        <v>125</v>
      </c>
      <c r="AT139" s="12">
        <v>119</v>
      </c>
      <c r="AU139" s="503">
        <v>6</v>
      </c>
      <c r="AV139" s="68">
        <v>138</v>
      </c>
      <c r="AW139" s="12">
        <v>136</v>
      </c>
      <c r="AX139" s="511">
        <v>2</v>
      </c>
      <c r="AY139" s="510">
        <v>114</v>
      </c>
      <c r="AZ139" s="12">
        <v>112</v>
      </c>
      <c r="BA139" s="503">
        <v>2</v>
      </c>
      <c r="BB139" s="510">
        <v>131</v>
      </c>
      <c r="BC139" s="12">
        <v>123</v>
      </c>
      <c r="BD139" s="503">
        <v>8</v>
      </c>
      <c r="BE139" s="510">
        <v>264</v>
      </c>
      <c r="BF139" s="12">
        <v>244</v>
      </c>
      <c r="BG139" s="503">
        <v>20</v>
      </c>
      <c r="BH139" s="510">
        <v>439</v>
      </c>
      <c r="BI139" s="12">
        <v>409</v>
      </c>
      <c r="BJ139" s="503">
        <v>30</v>
      </c>
      <c r="BK139" s="510">
        <v>1007</v>
      </c>
      <c r="BL139" s="12">
        <v>823</v>
      </c>
      <c r="BM139" s="503">
        <v>184</v>
      </c>
      <c r="BN139" s="510">
        <v>738</v>
      </c>
      <c r="BO139" s="12">
        <v>726</v>
      </c>
      <c r="BP139" s="503">
        <v>12</v>
      </c>
      <c r="BQ139" s="510">
        <v>731</v>
      </c>
      <c r="BR139" s="12">
        <v>725</v>
      </c>
      <c r="BS139" s="503">
        <v>6</v>
      </c>
      <c r="BT139" s="510">
        <v>804</v>
      </c>
      <c r="BU139" s="12">
        <v>738</v>
      </c>
      <c r="BV139" s="503">
        <v>66</v>
      </c>
      <c r="BW139" s="510">
        <v>691</v>
      </c>
      <c r="BX139" s="12">
        <v>673</v>
      </c>
      <c r="BY139" s="503">
        <v>18</v>
      </c>
      <c r="BZ139" s="510">
        <v>566</v>
      </c>
      <c r="CA139" s="12">
        <v>446</v>
      </c>
      <c r="CB139" s="511">
        <v>120</v>
      </c>
      <c r="CC139" s="5"/>
    </row>
    <row r="140" spans="2:81" ht="15.75" x14ac:dyDescent="0.25">
      <c r="B140" s="497" t="s">
        <v>126</v>
      </c>
      <c r="C140" s="68">
        <f t="shared" si="14"/>
        <v>0</v>
      </c>
      <c r="D140" s="68">
        <f t="shared" si="15"/>
        <v>0</v>
      </c>
      <c r="E140" s="68">
        <f t="shared" si="16"/>
        <v>0</v>
      </c>
      <c r="F140" s="480">
        <v>0</v>
      </c>
      <c r="G140" s="481">
        <v>0</v>
      </c>
      <c r="H140" s="482">
        <v>0</v>
      </c>
      <c r="I140" s="480">
        <v>0</v>
      </c>
      <c r="J140" s="481">
        <v>0</v>
      </c>
      <c r="K140" s="500">
        <v>0</v>
      </c>
      <c r="L140" s="480">
        <v>0</v>
      </c>
      <c r="M140" s="482">
        <v>0</v>
      </c>
      <c r="N140" s="482">
        <v>0</v>
      </c>
      <c r="O140" s="498">
        <v>0</v>
      </c>
      <c r="P140" s="94">
        <v>0</v>
      </c>
      <c r="Q140" s="482"/>
      <c r="R140" s="68">
        <v>0</v>
      </c>
      <c r="S140" s="5"/>
      <c r="T140" s="499"/>
      <c r="U140" s="516">
        <v>0</v>
      </c>
      <c r="V140" s="12">
        <v>0</v>
      </c>
      <c r="W140" s="500">
        <v>0</v>
      </c>
      <c r="X140" s="502">
        <v>0</v>
      </c>
      <c r="Y140" s="501">
        <v>0</v>
      </c>
      <c r="Z140" s="500">
        <v>0</v>
      </c>
      <c r="AA140" s="502">
        <v>0</v>
      </c>
      <c r="AB140" s="501">
        <v>0</v>
      </c>
      <c r="AC140" s="169">
        <v>0</v>
      </c>
      <c r="AD140" s="68">
        <v>0</v>
      </c>
      <c r="AE140" s="12">
        <v>0</v>
      </c>
      <c r="AF140" s="169">
        <v>0</v>
      </c>
      <c r="AG140" s="68">
        <v>0</v>
      </c>
      <c r="AH140" s="12">
        <v>0</v>
      </c>
      <c r="AI140" s="169">
        <v>0</v>
      </c>
      <c r="AJ140" s="68">
        <v>0</v>
      </c>
      <c r="AK140" s="12">
        <v>0</v>
      </c>
      <c r="AL140" s="169">
        <v>0</v>
      </c>
      <c r="AM140" s="68">
        <v>0</v>
      </c>
      <c r="AN140" s="12">
        <v>0</v>
      </c>
      <c r="AO140" s="169">
        <v>0</v>
      </c>
      <c r="AP140" s="68">
        <v>0</v>
      </c>
      <c r="AQ140" s="12">
        <v>0</v>
      </c>
      <c r="AR140" s="503">
        <v>0</v>
      </c>
      <c r="AS140" s="510">
        <v>0</v>
      </c>
      <c r="AT140" s="12">
        <v>0</v>
      </c>
      <c r="AU140" s="503">
        <v>0</v>
      </c>
      <c r="AV140" s="68">
        <v>0</v>
      </c>
      <c r="AW140" s="12">
        <v>0</v>
      </c>
      <c r="AX140" s="511">
        <v>0</v>
      </c>
      <c r="AY140" s="510">
        <v>0</v>
      </c>
      <c r="AZ140" s="12">
        <v>0</v>
      </c>
      <c r="BA140" s="503">
        <v>0</v>
      </c>
      <c r="BB140" s="510">
        <v>1</v>
      </c>
      <c r="BC140" s="12">
        <v>1</v>
      </c>
      <c r="BD140" s="503">
        <v>0</v>
      </c>
      <c r="BE140" s="510">
        <v>1</v>
      </c>
      <c r="BF140" s="12">
        <v>1</v>
      </c>
      <c r="BG140" s="503">
        <v>0</v>
      </c>
      <c r="BH140" s="510">
        <v>47</v>
      </c>
      <c r="BI140" s="12">
        <v>0</v>
      </c>
      <c r="BJ140" s="503">
        <v>47</v>
      </c>
      <c r="BK140" s="510">
        <v>54</v>
      </c>
      <c r="BL140" s="12">
        <v>0</v>
      </c>
      <c r="BM140" s="503">
        <v>54</v>
      </c>
      <c r="BN140" s="510">
        <v>61</v>
      </c>
      <c r="BO140" s="12">
        <v>0</v>
      </c>
      <c r="BP140" s="503">
        <v>61</v>
      </c>
      <c r="BQ140" s="510">
        <v>50</v>
      </c>
      <c r="BR140" s="12">
        <v>0</v>
      </c>
      <c r="BS140" s="503">
        <v>50</v>
      </c>
      <c r="BT140" s="510">
        <v>45</v>
      </c>
      <c r="BU140" s="12">
        <v>0</v>
      </c>
      <c r="BV140" s="503">
        <v>45</v>
      </c>
      <c r="BW140" s="510">
        <v>0</v>
      </c>
      <c r="BX140" s="12">
        <v>0</v>
      </c>
      <c r="BY140" s="503">
        <v>0</v>
      </c>
      <c r="BZ140" s="510">
        <v>0</v>
      </c>
      <c r="CA140" s="12">
        <v>0</v>
      </c>
      <c r="CB140" s="511">
        <v>0</v>
      </c>
      <c r="CC140" s="5"/>
    </row>
    <row r="141" spans="2:81" ht="15.75" x14ac:dyDescent="0.25">
      <c r="B141" s="497"/>
      <c r="C141" s="69"/>
      <c r="D141" s="69"/>
      <c r="E141" s="69"/>
      <c r="F141" s="480"/>
      <c r="G141" s="481"/>
      <c r="H141" s="482"/>
      <c r="I141" s="480"/>
      <c r="J141" s="481"/>
      <c r="K141" s="500"/>
      <c r="L141" s="480"/>
      <c r="M141" s="482"/>
      <c r="N141" s="482"/>
      <c r="O141" s="498"/>
      <c r="P141" s="481"/>
      <c r="Q141" s="482"/>
      <c r="R141" s="70"/>
      <c r="S141" s="5"/>
      <c r="T141" s="499"/>
      <c r="U141" s="526"/>
      <c r="V141" s="481"/>
      <c r="W141" s="500"/>
      <c r="X141" s="70"/>
      <c r="Y141" s="527"/>
      <c r="Z141" s="500"/>
      <c r="AA141" s="528"/>
      <c r="AB141" s="527"/>
      <c r="AC141" s="170"/>
      <c r="AD141" s="68"/>
      <c r="AE141" s="12"/>
      <c r="AF141" s="170"/>
      <c r="AG141" s="70"/>
      <c r="AH141" s="10"/>
      <c r="AI141" s="170"/>
      <c r="AJ141" s="68"/>
      <c r="AK141" s="12"/>
      <c r="AL141" s="169"/>
      <c r="AM141" s="68"/>
      <c r="AN141" s="12"/>
      <c r="AO141" s="169"/>
      <c r="AP141" s="70"/>
      <c r="AQ141" s="10"/>
      <c r="AR141" s="473"/>
      <c r="AS141" s="512"/>
      <c r="AT141" s="10"/>
      <c r="AU141" s="473"/>
      <c r="AV141" s="68"/>
      <c r="AW141" s="12"/>
      <c r="AX141" s="511"/>
      <c r="AY141" s="510"/>
      <c r="AZ141" s="12"/>
      <c r="BA141" s="503"/>
      <c r="BB141" s="510"/>
      <c r="BC141" s="12"/>
      <c r="BD141" s="503"/>
      <c r="BE141" s="510"/>
      <c r="BF141" s="12"/>
      <c r="BG141" s="503"/>
      <c r="BH141" s="510"/>
      <c r="BI141" s="12"/>
      <c r="BJ141" s="503"/>
      <c r="BK141" s="510"/>
      <c r="BL141" s="12"/>
      <c r="BM141" s="503"/>
      <c r="BN141" s="510"/>
      <c r="BO141" s="12"/>
      <c r="BP141" s="503"/>
      <c r="BQ141" s="510"/>
      <c r="BR141" s="12"/>
      <c r="BS141" s="503"/>
      <c r="BT141" s="510"/>
      <c r="BU141" s="12"/>
      <c r="BV141" s="503"/>
      <c r="BW141" s="510"/>
      <c r="BX141" s="12"/>
      <c r="BY141" s="503"/>
      <c r="BZ141" s="510"/>
      <c r="CA141" s="12"/>
      <c r="CB141" s="511"/>
      <c r="CC141" s="5"/>
    </row>
    <row r="142" spans="2:81" ht="15.75" x14ac:dyDescent="0.25">
      <c r="B142" s="174" t="s">
        <v>127</v>
      </c>
      <c r="C142" s="69">
        <f t="shared" si="14"/>
        <v>523</v>
      </c>
      <c r="D142" s="69">
        <f t="shared" si="15"/>
        <v>465</v>
      </c>
      <c r="E142" s="69">
        <f t="shared" si="16"/>
        <v>58</v>
      </c>
      <c r="F142" s="483">
        <v>2344</v>
      </c>
      <c r="G142" s="484">
        <v>1255</v>
      </c>
      <c r="H142" s="478">
        <v>1089</v>
      </c>
      <c r="I142" s="483">
        <v>890</v>
      </c>
      <c r="J142" s="484">
        <v>695</v>
      </c>
      <c r="K142" s="485">
        <v>195</v>
      </c>
      <c r="L142" s="483">
        <v>1454</v>
      </c>
      <c r="M142" s="478">
        <v>560</v>
      </c>
      <c r="N142" s="478">
        <v>894</v>
      </c>
      <c r="O142" s="498">
        <v>223</v>
      </c>
      <c r="P142" s="60">
        <v>223</v>
      </c>
      <c r="Q142" s="478">
        <f t="shared" ref="Q142:Q144" si="30">(O142-P142)</f>
        <v>0</v>
      </c>
      <c r="R142" s="69">
        <v>300</v>
      </c>
      <c r="S142" s="34">
        <v>242</v>
      </c>
      <c r="T142" s="479">
        <v>58</v>
      </c>
      <c r="U142" s="515">
        <v>266</v>
      </c>
      <c r="V142" s="9">
        <v>226</v>
      </c>
      <c r="W142" s="485">
        <v>40</v>
      </c>
      <c r="X142" s="488">
        <v>187</v>
      </c>
      <c r="Y142" s="486">
        <v>171</v>
      </c>
      <c r="Z142" s="485">
        <v>16</v>
      </c>
      <c r="AA142" s="488">
        <v>129</v>
      </c>
      <c r="AB142" s="486">
        <v>125</v>
      </c>
      <c r="AC142" s="489">
        <v>4</v>
      </c>
      <c r="AD142" s="69">
        <v>171</v>
      </c>
      <c r="AE142" s="9">
        <v>80</v>
      </c>
      <c r="AF142" s="489">
        <v>91</v>
      </c>
      <c r="AG142" s="69">
        <v>137</v>
      </c>
      <c r="AH142" s="9">
        <v>93</v>
      </c>
      <c r="AI142" s="489">
        <v>44</v>
      </c>
      <c r="AJ142" s="69">
        <v>168</v>
      </c>
      <c r="AK142" s="9">
        <v>112</v>
      </c>
      <c r="AL142" s="489">
        <v>56</v>
      </c>
      <c r="AM142" s="69">
        <v>706</v>
      </c>
      <c r="AN142" s="9">
        <v>112</v>
      </c>
      <c r="AO142" s="489">
        <v>594</v>
      </c>
      <c r="AP142" s="69">
        <v>327</v>
      </c>
      <c r="AQ142" s="9">
        <v>87</v>
      </c>
      <c r="AR142" s="491">
        <v>240</v>
      </c>
      <c r="AS142" s="492">
        <v>107</v>
      </c>
      <c r="AT142" s="140">
        <v>107</v>
      </c>
      <c r="AU142" s="493">
        <v>0</v>
      </c>
      <c r="AV142" s="494">
        <v>146</v>
      </c>
      <c r="AW142" s="140">
        <v>142</v>
      </c>
      <c r="AX142" s="495">
        <v>4</v>
      </c>
      <c r="AY142" s="492">
        <v>200</v>
      </c>
      <c r="AZ142" s="140">
        <v>145</v>
      </c>
      <c r="BA142" s="493">
        <v>55</v>
      </c>
      <c r="BB142" s="492">
        <v>348</v>
      </c>
      <c r="BC142" s="140">
        <v>208</v>
      </c>
      <c r="BD142" s="493">
        <v>140</v>
      </c>
      <c r="BE142" s="492">
        <v>513</v>
      </c>
      <c r="BF142" s="140">
        <v>269</v>
      </c>
      <c r="BG142" s="493">
        <v>244</v>
      </c>
      <c r="BH142" s="492">
        <v>1082</v>
      </c>
      <c r="BI142" s="140">
        <v>701</v>
      </c>
      <c r="BJ142" s="493">
        <v>381</v>
      </c>
      <c r="BK142" s="492">
        <v>1003</v>
      </c>
      <c r="BL142" s="140">
        <v>828</v>
      </c>
      <c r="BM142" s="493">
        <v>175</v>
      </c>
      <c r="BN142" s="492">
        <v>1000</v>
      </c>
      <c r="BO142" s="140">
        <v>751</v>
      </c>
      <c r="BP142" s="493">
        <v>249</v>
      </c>
      <c r="BQ142" s="492">
        <v>1068</v>
      </c>
      <c r="BR142" s="140">
        <v>866</v>
      </c>
      <c r="BS142" s="493">
        <v>202</v>
      </c>
      <c r="BT142" s="492">
        <v>841</v>
      </c>
      <c r="BU142" s="140">
        <v>582</v>
      </c>
      <c r="BV142" s="493">
        <v>259</v>
      </c>
      <c r="BW142" s="492">
        <v>871</v>
      </c>
      <c r="BX142" s="140">
        <v>485</v>
      </c>
      <c r="BY142" s="493">
        <v>386</v>
      </c>
      <c r="BZ142" s="492">
        <v>480</v>
      </c>
      <c r="CA142" s="140">
        <v>371</v>
      </c>
      <c r="CB142" s="495">
        <v>109</v>
      </c>
      <c r="CC142" s="496"/>
    </row>
    <row r="143" spans="2:81" ht="15.75" x14ac:dyDescent="0.25">
      <c r="B143" s="497" t="s">
        <v>128</v>
      </c>
      <c r="C143" s="68">
        <f t="shared" ref="C143:C156" si="31">(O143+R143)</f>
        <v>108</v>
      </c>
      <c r="D143" s="68">
        <f t="shared" ref="D143:D156" si="32">(P143+S143)</f>
        <v>108</v>
      </c>
      <c r="E143" s="68">
        <f t="shared" ref="E143:E156" si="33">(Q143+T143)</f>
        <v>0</v>
      </c>
      <c r="F143" s="480">
        <v>231</v>
      </c>
      <c r="G143" s="481">
        <v>231</v>
      </c>
      <c r="H143" s="482">
        <v>0</v>
      </c>
      <c r="I143" s="480">
        <v>195</v>
      </c>
      <c r="J143" s="481">
        <v>195</v>
      </c>
      <c r="K143" s="500">
        <v>0</v>
      </c>
      <c r="L143" s="480">
        <v>36</v>
      </c>
      <c r="M143" s="482">
        <v>36</v>
      </c>
      <c r="N143" s="482">
        <v>0</v>
      </c>
      <c r="O143" s="498">
        <v>73</v>
      </c>
      <c r="P143" s="94">
        <v>73</v>
      </c>
      <c r="Q143" s="478">
        <f t="shared" si="30"/>
        <v>0</v>
      </c>
      <c r="R143" s="68">
        <v>35</v>
      </c>
      <c r="S143" s="22">
        <v>35</v>
      </c>
      <c r="T143" s="479">
        <v>0</v>
      </c>
      <c r="U143" s="516">
        <v>111</v>
      </c>
      <c r="V143" s="12">
        <v>111</v>
      </c>
      <c r="W143" s="500">
        <v>0</v>
      </c>
      <c r="X143" s="502">
        <v>56</v>
      </c>
      <c r="Y143" s="501">
        <v>56</v>
      </c>
      <c r="Z143" s="500">
        <v>0</v>
      </c>
      <c r="AA143" s="502">
        <v>9</v>
      </c>
      <c r="AB143" s="501">
        <v>9</v>
      </c>
      <c r="AC143" s="169">
        <v>0</v>
      </c>
      <c r="AD143" s="68">
        <v>8</v>
      </c>
      <c r="AE143" s="12">
        <v>8</v>
      </c>
      <c r="AF143" s="169">
        <v>0</v>
      </c>
      <c r="AG143" s="68">
        <v>11</v>
      </c>
      <c r="AH143" s="12">
        <v>11</v>
      </c>
      <c r="AI143" s="169">
        <v>0</v>
      </c>
      <c r="AJ143" s="68">
        <v>13</v>
      </c>
      <c r="AK143" s="12">
        <v>13</v>
      </c>
      <c r="AL143" s="169">
        <v>0</v>
      </c>
      <c r="AM143" s="68">
        <v>12</v>
      </c>
      <c r="AN143" s="12">
        <v>12</v>
      </c>
      <c r="AO143" s="169">
        <v>0</v>
      </c>
      <c r="AP143" s="68">
        <v>4</v>
      </c>
      <c r="AQ143" s="12">
        <v>4</v>
      </c>
      <c r="AR143" s="503">
        <v>0</v>
      </c>
      <c r="AS143" s="510">
        <v>3</v>
      </c>
      <c r="AT143" s="12">
        <v>3</v>
      </c>
      <c r="AU143" s="503">
        <v>0</v>
      </c>
      <c r="AV143" s="68">
        <v>4</v>
      </c>
      <c r="AW143" s="12">
        <v>4</v>
      </c>
      <c r="AX143" s="511">
        <v>0</v>
      </c>
      <c r="AY143" s="510">
        <v>4</v>
      </c>
      <c r="AZ143" s="12">
        <v>4</v>
      </c>
      <c r="BA143" s="503">
        <v>0</v>
      </c>
      <c r="BB143" s="510">
        <v>12</v>
      </c>
      <c r="BC143" s="12">
        <v>12</v>
      </c>
      <c r="BD143" s="503">
        <v>0</v>
      </c>
      <c r="BE143" s="510">
        <v>90</v>
      </c>
      <c r="BF143" s="12">
        <v>18</v>
      </c>
      <c r="BG143" s="503">
        <v>72</v>
      </c>
      <c r="BH143" s="510">
        <v>335</v>
      </c>
      <c r="BI143" s="12">
        <v>167</v>
      </c>
      <c r="BJ143" s="503">
        <v>168</v>
      </c>
      <c r="BK143" s="510">
        <v>85</v>
      </c>
      <c r="BL143" s="12">
        <v>85</v>
      </c>
      <c r="BM143" s="503">
        <v>0</v>
      </c>
      <c r="BN143" s="510">
        <v>124</v>
      </c>
      <c r="BO143" s="12">
        <v>124</v>
      </c>
      <c r="BP143" s="503">
        <v>0</v>
      </c>
      <c r="BQ143" s="510">
        <v>44</v>
      </c>
      <c r="BR143" s="12">
        <v>44</v>
      </c>
      <c r="BS143" s="503">
        <v>0</v>
      </c>
      <c r="BT143" s="510">
        <v>42</v>
      </c>
      <c r="BU143" s="12">
        <v>42</v>
      </c>
      <c r="BV143" s="503">
        <v>0</v>
      </c>
      <c r="BW143" s="510">
        <v>17</v>
      </c>
      <c r="BX143" s="12">
        <v>17</v>
      </c>
      <c r="BY143" s="503">
        <v>0</v>
      </c>
      <c r="BZ143" s="510">
        <v>6</v>
      </c>
      <c r="CA143" s="12">
        <v>6</v>
      </c>
      <c r="CB143" s="511">
        <v>0</v>
      </c>
      <c r="CC143" s="5"/>
    </row>
    <row r="144" spans="2:81" ht="15.75" x14ac:dyDescent="0.25">
      <c r="B144" s="497" t="s">
        <v>129</v>
      </c>
      <c r="C144" s="68">
        <f t="shared" si="31"/>
        <v>136</v>
      </c>
      <c r="D144" s="68">
        <f t="shared" si="32"/>
        <v>127</v>
      </c>
      <c r="E144" s="68">
        <f t="shared" si="33"/>
        <v>9</v>
      </c>
      <c r="F144" s="480">
        <v>216</v>
      </c>
      <c r="G144" s="481">
        <v>197</v>
      </c>
      <c r="H144" s="482">
        <v>19</v>
      </c>
      <c r="I144" s="480">
        <v>63</v>
      </c>
      <c r="J144" s="481">
        <v>44</v>
      </c>
      <c r="K144" s="500">
        <v>19</v>
      </c>
      <c r="L144" s="480">
        <v>153</v>
      </c>
      <c r="M144" s="482">
        <v>153</v>
      </c>
      <c r="N144" s="482">
        <v>0</v>
      </c>
      <c r="O144" s="498">
        <v>45</v>
      </c>
      <c r="P144" s="94">
        <v>45</v>
      </c>
      <c r="Q144" s="478">
        <f t="shared" si="30"/>
        <v>0</v>
      </c>
      <c r="R144" s="68">
        <v>91</v>
      </c>
      <c r="S144" s="22">
        <v>82</v>
      </c>
      <c r="T144" s="479">
        <v>9</v>
      </c>
      <c r="U144" s="516">
        <v>12</v>
      </c>
      <c r="V144" s="12">
        <v>12</v>
      </c>
      <c r="W144" s="500">
        <v>0</v>
      </c>
      <c r="X144" s="502">
        <v>12</v>
      </c>
      <c r="Y144" s="501">
        <v>12</v>
      </c>
      <c r="Z144" s="500">
        <v>0</v>
      </c>
      <c r="AA144" s="502">
        <v>4</v>
      </c>
      <c r="AB144" s="501">
        <v>4</v>
      </c>
      <c r="AC144" s="169">
        <v>0</v>
      </c>
      <c r="AD144" s="68">
        <v>24</v>
      </c>
      <c r="AE144" s="12">
        <v>5</v>
      </c>
      <c r="AF144" s="169">
        <v>19</v>
      </c>
      <c r="AG144" s="68">
        <v>11</v>
      </c>
      <c r="AH144" s="12">
        <v>11</v>
      </c>
      <c r="AI144" s="169">
        <v>0</v>
      </c>
      <c r="AJ144" s="68">
        <v>30</v>
      </c>
      <c r="AK144" s="12">
        <v>30</v>
      </c>
      <c r="AL144" s="169">
        <v>0</v>
      </c>
      <c r="AM144" s="68">
        <v>30</v>
      </c>
      <c r="AN144" s="12">
        <v>30</v>
      </c>
      <c r="AO144" s="169">
        <v>0</v>
      </c>
      <c r="AP144" s="68">
        <v>20</v>
      </c>
      <c r="AQ144" s="12">
        <v>20</v>
      </c>
      <c r="AR144" s="503">
        <v>0</v>
      </c>
      <c r="AS144" s="510">
        <v>22</v>
      </c>
      <c r="AT144" s="12">
        <v>22</v>
      </c>
      <c r="AU144" s="503">
        <v>0</v>
      </c>
      <c r="AV144" s="68">
        <v>51</v>
      </c>
      <c r="AW144" s="12">
        <v>51</v>
      </c>
      <c r="AX144" s="511">
        <v>0</v>
      </c>
      <c r="AY144" s="510">
        <v>36</v>
      </c>
      <c r="AZ144" s="12">
        <v>36</v>
      </c>
      <c r="BA144" s="503">
        <v>0</v>
      </c>
      <c r="BB144" s="510">
        <v>46</v>
      </c>
      <c r="BC144" s="12">
        <v>42</v>
      </c>
      <c r="BD144" s="503">
        <v>4</v>
      </c>
      <c r="BE144" s="510">
        <v>55</v>
      </c>
      <c r="BF144" s="12">
        <v>55</v>
      </c>
      <c r="BG144" s="503">
        <v>0</v>
      </c>
      <c r="BH144" s="510">
        <v>97</v>
      </c>
      <c r="BI144" s="12">
        <v>97</v>
      </c>
      <c r="BJ144" s="503">
        <v>0</v>
      </c>
      <c r="BK144" s="510">
        <v>106</v>
      </c>
      <c r="BL144" s="12">
        <v>106</v>
      </c>
      <c r="BM144" s="503">
        <v>0</v>
      </c>
      <c r="BN144" s="510">
        <v>84</v>
      </c>
      <c r="BO144" s="12">
        <v>84</v>
      </c>
      <c r="BP144" s="503">
        <v>0</v>
      </c>
      <c r="BQ144" s="510">
        <v>28</v>
      </c>
      <c r="BR144" s="12">
        <v>28</v>
      </c>
      <c r="BS144" s="503">
        <v>0</v>
      </c>
      <c r="BT144" s="510">
        <v>15</v>
      </c>
      <c r="BU144" s="12">
        <v>15</v>
      </c>
      <c r="BV144" s="503">
        <v>0</v>
      </c>
      <c r="BW144" s="510">
        <v>15</v>
      </c>
      <c r="BX144" s="12">
        <v>15</v>
      </c>
      <c r="BY144" s="503">
        <v>0</v>
      </c>
      <c r="BZ144" s="510">
        <v>12</v>
      </c>
      <c r="CA144" s="12">
        <v>12</v>
      </c>
      <c r="CB144" s="511">
        <v>0</v>
      </c>
      <c r="CC144" s="5"/>
    </row>
    <row r="145" spans="2:81" x14ac:dyDescent="0.25">
      <c r="B145" s="497" t="s">
        <v>335</v>
      </c>
      <c r="C145" s="68">
        <f t="shared" si="31"/>
        <v>0</v>
      </c>
      <c r="D145" s="68">
        <f t="shared" si="32"/>
        <v>0</v>
      </c>
      <c r="E145" s="68">
        <f t="shared" si="33"/>
        <v>0</v>
      </c>
      <c r="F145" s="480">
        <v>3</v>
      </c>
      <c r="G145" s="481">
        <v>3</v>
      </c>
      <c r="H145" s="482">
        <v>0</v>
      </c>
      <c r="I145" s="480">
        <v>0</v>
      </c>
      <c r="J145" s="481">
        <v>0</v>
      </c>
      <c r="K145" s="500">
        <v>0</v>
      </c>
      <c r="L145" s="480">
        <v>3</v>
      </c>
      <c r="M145" s="482">
        <v>3</v>
      </c>
      <c r="N145" s="482">
        <v>0</v>
      </c>
      <c r="O145" s="70"/>
      <c r="P145" s="10"/>
      <c r="Q145" s="482"/>
      <c r="R145" s="466"/>
      <c r="S145" s="5"/>
      <c r="T145" s="499"/>
      <c r="U145" s="516"/>
      <c r="V145" s="481"/>
      <c r="W145" s="500"/>
      <c r="X145" s="70"/>
      <c r="Y145" s="10"/>
      <c r="Z145" s="500"/>
      <c r="AA145" s="70"/>
      <c r="AB145" s="10"/>
      <c r="AC145" s="169"/>
      <c r="AD145" s="70"/>
      <c r="AE145" s="10"/>
      <c r="AF145" s="169">
        <v>0</v>
      </c>
      <c r="AG145" s="70"/>
      <c r="AH145" s="10"/>
      <c r="AI145" s="169"/>
      <c r="AJ145" s="68">
        <v>0</v>
      </c>
      <c r="AK145" s="12">
        <v>0</v>
      </c>
      <c r="AL145" s="169">
        <v>0</v>
      </c>
      <c r="AM145" s="68">
        <v>0</v>
      </c>
      <c r="AN145" s="12">
        <v>0</v>
      </c>
      <c r="AO145" s="169">
        <v>0</v>
      </c>
      <c r="AP145" s="68">
        <v>0</v>
      </c>
      <c r="AQ145" s="12">
        <v>0</v>
      </c>
      <c r="AR145" s="503">
        <v>0</v>
      </c>
      <c r="AS145" s="510">
        <v>0</v>
      </c>
      <c r="AT145" s="12">
        <v>0</v>
      </c>
      <c r="AU145" s="503">
        <v>0</v>
      </c>
      <c r="AV145" s="68">
        <v>3</v>
      </c>
      <c r="AW145" s="12">
        <v>3</v>
      </c>
      <c r="AX145" s="511">
        <v>0</v>
      </c>
      <c r="AY145" s="510">
        <v>3</v>
      </c>
      <c r="AZ145" s="12">
        <v>3</v>
      </c>
      <c r="BA145" s="503">
        <v>0</v>
      </c>
      <c r="BB145" s="510">
        <v>2</v>
      </c>
      <c r="BC145" s="12">
        <v>2</v>
      </c>
      <c r="BD145" s="503">
        <v>0</v>
      </c>
      <c r="BE145" s="510">
        <v>1</v>
      </c>
      <c r="BF145" s="12">
        <v>1</v>
      </c>
      <c r="BG145" s="503">
        <v>0</v>
      </c>
      <c r="BH145" s="510">
        <v>1</v>
      </c>
      <c r="BI145" s="12">
        <v>1</v>
      </c>
      <c r="BJ145" s="503">
        <v>0</v>
      </c>
      <c r="BK145" s="510">
        <v>8</v>
      </c>
      <c r="BL145" s="12">
        <v>8</v>
      </c>
      <c r="BM145" s="503">
        <v>0</v>
      </c>
      <c r="BN145" s="510">
        <v>7</v>
      </c>
      <c r="BO145" s="12">
        <v>7</v>
      </c>
      <c r="BP145" s="503">
        <v>0</v>
      </c>
      <c r="BQ145" s="510">
        <v>57</v>
      </c>
      <c r="BR145" s="12">
        <v>57</v>
      </c>
      <c r="BS145" s="503">
        <v>0</v>
      </c>
      <c r="BT145" s="510">
        <v>34</v>
      </c>
      <c r="BU145" s="12">
        <v>34</v>
      </c>
      <c r="BV145" s="503">
        <v>0</v>
      </c>
      <c r="BW145" s="510">
        <v>12</v>
      </c>
      <c r="BX145" s="12">
        <v>12</v>
      </c>
      <c r="BY145" s="503">
        <v>0</v>
      </c>
      <c r="BZ145" s="510">
        <v>0</v>
      </c>
      <c r="CA145" s="12">
        <v>0</v>
      </c>
      <c r="CB145" s="511">
        <v>0</v>
      </c>
      <c r="CC145" s="5"/>
    </row>
    <row r="146" spans="2:81" ht="15.75" x14ac:dyDescent="0.25">
      <c r="B146" s="497" t="s">
        <v>130</v>
      </c>
      <c r="C146" s="68">
        <f t="shared" si="31"/>
        <v>119</v>
      </c>
      <c r="D146" s="68">
        <f t="shared" si="32"/>
        <v>70</v>
      </c>
      <c r="E146" s="68">
        <f t="shared" si="33"/>
        <v>49</v>
      </c>
      <c r="F146" s="480">
        <v>1190</v>
      </c>
      <c r="G146" s="481">
        <v>120</v>
      </c>
      <c r="H146" s="482">
        <v>1070</v>
      </c>
      <c r="I146" s="480">
        <v>257</v>
      </c>
      <c r="J146" s="481">
        <v>81</v>
      </c>
      <c r="K146" s="500">
        <v>176</v>
      </c>
      <c r="L146" s="480">
        <v>933</v>
      </c>
      <c r="M146" s="482">
        <v>39</v>
      </c>
      <c r="N146" s="482">
        <v>894</v>
      </c>
      <c r="O146" s="498">
        <v>27</v>
      </c>
      <c r="P146" s="94">
        <v>27</v>
      </c>
      <c r="Q146" s="478">
        <f t="shared" ref="Q146:Q149" si="34">(O146-P146)</f>
        <v>0</v>
      </c>
      <c r="R146" s="68">
        <v>92</v>
      </c>
      <c r="S146" s="22">
        <v>43</v>
      </c>
      <c r="T146" s="479">
        <v>49</v>
      </c>
      <c r="U146" s="516">
        <v>72</v>
      </c>
      <c r="V146" s="12">
        <v>32</v>
      </c>
      <c r="W146" s="500">
        <v>40</v>
      </c>
      <c r="X146" s="502">
        <v>41</v>
      </c>
      <c r="Y146" s="501">
        <v>25</v>
      </c>
      <c r="Z146" s="500">
        <v>16</v>
      </c>
      <c r="AA146" s="502">
        <v>19</v>
      </c>
      <c r="AB146" s="501">
        <v>15</v>
      </c>
      <c r="AC146" s="169">
        <v>4</v>
      </c>
      <c r="AD146" s="68">
        <v>78</v>
      </c>
      <c r="AE146" s="12">
        <v>6</v>
      </c>
      <c r="AF146" s="169">
        <v>72</v>
      </c>
      <c r="AG146" s="68">
        <v>47</v>
      </c>
      <c r="AH146" s="12">
        <v>3</v>
      </c>
      <c r="AI146" s="169">
        <v>44</v>
      </c>
      <c r="AJ146" s="68">
        <v>58</v>
      </c>
      <c r="AK146" s="12">
        <v>2</v>
      </c>
      <c r="AL146" s="169">
        <v>56</v>
      </c>
      <c r="AM146" s="68">
        <v>603</v>
      </c>
      <c r="AN146" s="12">
        <v>9</v>
      </c>
      <c r="AO146" s="169">
        <v>594</v>
      </c>
      <c r="AP146" s="68">
        <v>242</v>
      </c>
      <c r="AQ146" s="12">
        <v>2</v>
      </c>
      <c r="AR146" s="503">
        <v>240</v>
      </c>
      <c r="AS146" s="510">
        <v>13</v>
      </c>
      <c r="AT146" s="12">
        <v>13</v>
      </c>
      <c r="AU146" s="503">
        <v>0</v>
      </c>
      <c r="AV146" s="68">
        <v>17</v>
      </c>
      <c r="AW146" s="12">
        <v>13</v>
      </c>
      <c r="AX146" s="511">
        <v>4</v>
      </c>
      <c r="AY146" s="510">
        <v>90</v>
      </c>
      <c r="AZ146" s="12">
        <v>35</v>
      </c>
      <c r="BA146" s="503">
        <v>55</v>
      </c>
      <c r="BB146" s="510">
        <v>185</v>
      </c>
      <c r="BC146" s="12">
        <v>49</v>
      </c>
      <c r="BD146" s="503">
        <v>136</v>
      </c>
      <c r="BE146" s="510">
        <v>230</v>
      </c>
      <c r="BF146" s="12">
        <v>58</v>
      </c>
      <c r="BG146" s="503">
        <v>172</v>
      </c>
      <c r="BH146" s="510">
        <v>427</v>
      </c>
      <c r="BI146" s="12">
        <v>214</v>
      </c>
      <c r="BJ146" s="503">
        <v>213</v>
      </c>
      <c r="BK146" s="510">
        <v>498</v>
      </c>
      <c r="BL146" s="12">
        <v>323</v>
      </c>
      <c r="BM146" s="503">
        <v>175</v>
      </c>
      <c r="BN146" s="510">
        <v>447</v>
      </c>
      <c r="BO146" s="12">
        <v>200</v>
      </c>
      <c r="BP146" s="503">
        <v>247</v>
      </c>
      <c r="BQ146" s="510">
        <v>517</v>
      </c>
      <c r="BR146" s="12">
        <v>315</v>
      </c>
      <c r="BS146" s="503">
        <v>202</v>
      </c>
      <c r="BT146" s="510">
        <v>400</v>
      </c>
      <c r="BU146" s="12">
        <v>141</v>
      </c>
      <c r="BV146" s="503">
        <v>259</v>
      </c>
      <c r="BW146" s="510">
        <v>473</v>
      </c>
      <c r="BX146" s="12">
        <v>87</v>
      </c>
      <c r="BY146" s="503">
        <v>386</v>
      </c>
      <c r="BZ146" s="510">
        <v>148</v>
      </c>
      <c r="CA146" s="12">
        <v>39</v>
      </c>
      <c r="CB146" s="511">
        <v>109</v>
      </c>
      <c r="CC146" s="5"/>
    </row>
    <row r="147" spans="2:81" ht="15.75" x14ac:dyDescent="0.25">
      <c r="B147" s="497" t="s">
        <v>131</v>
      </c>
      <c r="C147" s="68">
        <f t="shared" si="31"/>
        <v>5</v>
      </c>
      <c r="D147" s="68">
        <f t="shared" si="32"/>
        <v>5</v>
      </c>
      <c r="E147" s="68">
        <f t="shared" si="33"/>
        <v>0</v>
      </c>
      <c r="F147" s="480">
        <v>10</v>
      </c>
      <c r="G147" s="481">
        <v>10</v>
      </c>
      <c r="H147" s="482">
        <v>0</v>
      </c>
      <c r="I147" s="480">
        <v>8</v>
      </c>
      <c r="J147" s="481">
        <v>8</v>
      </c>
      <c r="K147" s="500">
        <v>0</v>
      </c>
      <c r="L147" s="480">
        <v>2</v>
      </c>
      <c r="M147" s="482">
        <v>2</v>
      </c>
      <c r="N147" s="482">
        <v>0</v>
      </c>
      <c r="O147" s="498">
        <v>2</v>
      </c>
      <c r="P147" s="94">
        <v>2</v>
      </c>
      <c r="Q147" s="478">
        <f t="shared" si="34"/>
        <v>0</v>
      </c>
      <c r="R147" s="68">
        <v>3</v>
      </c>
      <c r="S147" s="22">
        <v>3</v>
      </c>
      <c r="T147" s="479">
        <v>0</v>
      </c>
      <c r="U147" s="516">
        <v>4</v>
      </c>
      <c r="V147" s="12">
        <v>4</v>
      </c>
      <c r="W147" s="500">
        <v>0</v>
      </c>
      <c r="X147" s="502">
        <v>4</v>
      </c>
      <c r="Y147" s="501">
        <v>4</v>
      </c>
      <c r="Z147" s="500">
        <v>0</v>
      </c>
      <c r="AA147" s="502">
        <v>0</v>
      </c>
      <c r="AB147" s="501">
        <v>0</v>
      </c>
      <c r="AC147" s="169">
        <v>0</v>
      </c>
      <c r="AD147" s="68">
        <v>0</v>
      </c>
      <c r="AE147" s="12">
        <v>0</v>
      </c>
      <c r="AF147" s="169">
        <v>0</v>
      </c>
      <c r="AG147" s="68">
        <v>0</v>
      </c>
      <c r="AH147" s="12">
        <v>0</v>
      </c>
      <c r="AI147" s="169">
        <v>0</v>
      </c>
      <c r="AJ147" s="68">
        <v>0</v>
      </c>
      <c r="AK147" s="12">
        <v>0</v>
      </c>
      <c r="AL147" s="169">
        <v>0</v>
      </c>
      <c r="AM147" s="68">
        <v>0</v>
      </c>
      <c r="AN147" s="12">
        <v>0</v>
      </c>
      <c r="AO147" s="169">
        <v>0</v>
      </c>
      <c r="AP147" s="68">
        <v>0</v>
      </c>
      <c r="AQ147" s="12">
        <v>0</v>
      </c>
      <c r="AR147" s="503">
        <v>0</v>
      </c>
      <c r="AS147" s="510">
        <v>1</v>
      </c>
      <c r="AT147" s="12">
        <v>1</v>
      </c>
      <c r="AU147" s="503">
        <v>0</v>
      </c>
      <c r="AV147" s="68">
        <v>1</v>
      </c>
      <c r="AW147" s="12">
        <v>1</v>
      </c>
      <c r="AX147" s="511">
        <v>0</v>
      </c>
      <c r="AY147" s="510">
        <v>1</v>
      </c>
      <c r="AZ147" s="12">
        <v>1</v>
      </c>
      <c r="BA147" s="503">
        <v>0</v>
      </c>
      <c r="BB147" s="510">
        <v>0</v>
      </c>
      <c r="BC147" s="12">
        <v>0</v>
      </c>
      <c r="BD147" s="503">
        <v>0</v>
      </c>
      <c r="BE147" s="510">
        <v>3</v>
      </c>
      <c r="BF147" s="12">
        <v>3</v>
      </c>
      <c r="BG147" s="503">
        <v>0</v>
      </c>
      <c r="BH147" s="510">
        <v>4</v>
      </c>
      <c r="BI147" s="12">
        <v>4</v>
      </c>
      <c r="BJ147" s="503">
        <v>0</v>
      </c>
      <c r="BK147" s="510">
        <v>2</v>
      </c>
      <c r="BL147" s="12">
        <v>2</v>
      </c>
      <c r="BM147" s="503">
        <v>0</v>
      </c>
      <c r="BN147" s="510">
        <v>1</v>
      </c>
      <c r="BO147" s="12">
        <v>1</v>
      </c>
      <c r="BP147" s="503">
        <v>0</v>
      </c>
      <c r="BQ147" s="510">
        <v>0</v>
      </c>
      <c r="BR147" s="12">
        <v>0</v>
      </c>
      <c r="BS147" s="503">
        <v>0</v>
      </c>
      <c r="BT147" s="510">
        <v>0</v>
      </c>
      <c r="BU147" s="12"/>
      <c r="BV147" s="503">
        <v>0</v>
      </c>
      <c r="BW147" s="510">
        <v>2</v>
      </c>
      <c r="BX147" s="12">
        <v>2</v>
      </c>
      <c r="BY147" s="503">
        <v>0</v>
      </c>
      <c r="BZ147" s="510">
        <v>0</v>
      </c>
      <c r="CA147" s="12">
        <v>0</v>
      </c>
      <c r="CB147" s="511">
        <v>0</v>
      </c>
      <c r="CC147" s="5"/>
    </row>
    <row r="148" spans="2:81" ht="15.75" x14ac:dyDescent="0.25">
      <c r="B148" s="497" t="s">
        <v>132</v>
      </c>
      <c r="C148" s="68">
        <f t="shared" si="31"/>
        <v>145</v>
      </c>
      <c r="D148" s="68">
        <f t="shared" si="32"/>
        <v>145</v>
      </c>
      <c r="E148" s="68">
        <f t="shared" si="33"/>
        <v>0</v>
      </c>
      <c r="F148" s="480">
        <v>670</v>
      </c>
      <c r="G148" s="481">
        <v>670</v>
      </c>
      <c r="H148" s="482">
        <v>0</v>
      </c>
      <c r="I148" s="480">
        <v>356</v>
      </c>
      <c r="J148" s="481">
        <v>356</v>
      </c>
      <c r="K148" s="500">
        <v>0</v>
      </c>
      <c r="L148" s="480">
        <v>314</v>
      </c>
      <c r="M148" s="482">
        <v>314</v>
      </c>
      <c r="N148" s="482">
        <v>0</v>
      </c>
      <c r="O148" s="498">
        <v>69</v>
      </c>
      <c r="P148" s="94">
        <v>69</v>
      </c>
      <c r="Q148" s="478">
        <f t="shared" si="34"/>
        <v>0</v>
      </c>
      <c r="R148" s="68">
        <v>76</v>
      </c>
      <c r="S148" s="22">
        <v>76</v>
      </c>
      <c r="T148" s="479">
        <v>0</v>
      </c>
      <c r="U148" s="516">
        <v>65</v>
      </c>
      <c r="V148" s="12">
        <v>65</v>
      </c>
      <c r="W148" s="500">
        <v>0</v>
      </c>
      <c r="X148" s="502">
        <v>73</v>
      </c>
      <c r="Y148" s="501">
        <v>73</v>
      </c>
      <c r="Z148" s="500">
        <v>0</v>
      </c>
      <c r="AA148" s="502">
        <v>95</v>
      </c>
      <c r="AB148" s="501">
        <v>95</v>
      </c>
      <c r="AC148" s="169">
        <v>0</v>
      </c>
      <c r="AD148" s="68">
        <v>58</v>
      </c>
      <c r="AE148" s="12">
        <v>58</v>
      </c>
      <c r="AF148" s="169">
        <v>0</v>
      </c>
      <c r="AG148" s="68">
        <v>65</v>
      </c>
      <c r="AH148" s="12">
        <v>65</v>
      </c>
      <c r="AI148" s="169">
        <v>0</v>
      </c>
      <c r="AJ148" s="68">
        <v>61</v>
      </c>
      <c r="AK148" s="12">
        <v>61</v>
      </c>
      <c r="AL148" s="169">
        <v>0</v>
      </c>
      <c r="AM148" s="68">
        <v>58</v>
      </c>
      <c r="AN148" s="12">
        <v>58</v>
      </c>
      <c r="AO148" s="169">
        <v>0</v>
      </c>
      <c r="AP148" s="68">
        <v>59</v>
      </c>
      <c r="AQ148" s="12">
        <v>59</v>
      </c>
      <c r="AR148" s="503">
        <v>0</v>
      </c>
      <c r="AS148" s="510">
        <v>67</v>
      </c>
      <c r="AT148" s="12">
        <v>67</v>
      </c>
      <c r="AU148" s="503">
        <v>0</v>
      </c>
      <c r="AV148" s="68">
        <v>69</v>
      </c>
      <c r="AW148" s="12">
        <v>69</v>
      </c>
      <c r="AX148" s="511">
        <v>0</v>
      </c>
      <c r="AY148" s="510">
        <v>61</v>
      </c>
      <c r="AZ148" s="12">
        <v>61</v>
      </c>
      <c r="BA148" s="503">
        <v>0</v>
      </c>
      <c r="BB148" s="510">
        <v>101</v>
      </c>
      <c r="BC148" s="12">
        <v>101</v>
      </c>
      <c r="BD148" s="503">
        <v>0</v>
      </c>
      <c r="BE148" s="510">
        <v>131</v>
      </c>
      <c r="BF148" s="12">
        <v>131</v>
      </c>
      <c r="BG148" s="503">
        <v>0</v>
      </c>
      <c r="BH148" s="510">
        <v>215</v>
      </c>
      <c r="BI148" s="12">
        <v>215</v>
      </c>
      <c r="BJ148" s="503">
        <v>0</v>
      </c>
      <c r="BK148" s="510">
        <v>297</v>
      </c>
      <c r="BL148" s="12">
        <v>297</v>
      </c>
      <c r="BM148" s="503">
        <v>0</v>
      </c>
      <c r="BN148" s="510">
        <v>331</v>
      </c>
      <c r="BO148" s="12">
        <v>329</v>
      </c>
      <c r="BP148" s="503">
        <v>2</v>
      </c>
      <c r="BQ148" s="510">
        <v>417</v>
      </c>
      <c r="BR148" s="12">
        <v>417</v>
      </c>
      <c r="BS148" s="503">
        <v>0</v>
      </c>
      <c r="BT148" s="510">
        <v>343</v>
      </c>
      <c r="BU148" s="12">
        <v>343</v>
      </c>
      <c r="BV148" s="503">
        <v>0</v>
      </c>
      <c r="BW148" s="510">
        <v>348</v>
      </c>
      <c r="BX148" s="12">
        <v>348</v>
      </c>
      <c r="BY148" s="503">
        <v>0</v>
      </c>
      <c r="BZ148" s="510">
        <v>310</v>
      </c>
      <c r="CA148" s="12">
        <v>310</v>
      </c>
      <c r="CB148" s="511">
        <v>0</v>
      </c>
      <c r="CC148" s="5"/>
    </row>
    <row r="149" spans="2:81" ht="15.75" x14ac:dyDescent="0.25">
      <c r="B149" s="497" t="s">
        <v>133</v>
      </c>
      <c r="C149" s="68">
        <f t="shared" si="31"/>
        <v>10</v>
      </c>
      <c r="D149" s="68">
        <f t="shared" si="32"/>
        <v>10</v>
      </c>
      <c r="E149" s="68">
        <f t="shared" si="33"/>
        <v>0</v>
      </c>
      <c r="F149" s="480">
        <v>24</v>
      </c>
      <c r="G149" s="481">
        <v>24</v>
      </c>
      <c r="H149" s="482">
        <v>0</v>
      </c>
      <c r="I149" s="480">
        <v>11</v>
      </c>
      <c r="J149" s="481">
        <v>11</v>
      </c>
      <c r="K149" s="500">
        <v>0</v>
      </c>
      <c r="L149" s="480">
        <v>13</v>
      </c>
      <c r="M149" s="482">
        <v>13</v>
      </c>
      <c r="N149" s="482">
        <v>0</v>
      </c>
      <c r="O149" s="498">
        <v>7</v>
      </c>
      <c r="P149" s="94">
        <v>7</v>
      </c>
      <c r="Q149" s="478">
        <f t="shared" si="34"/>
        <v>0</v>
      </c>
      <c r="R149" s="68">
        <v>3</v>
      </c>
      <c r="S149" s="22">
        <v>3</v>
      </c>
      <c r="T149" s="479">
        <v>0</v>
      </c>
      <c r="U149" s="516">
        <v>2</v>
      </c>
      <c r="V149" s="12">
        <v>2</v>
      </c>
      <c r="W149" s="500">
        <v>0</v>
      </c>
      <c r="X149" s="502">
        <v>1</v>
      </c>
      <c r="Y149" s="501">
        <v>1</v>
      </c>
      <c r="Z149" s="500">
        <v>0</v>
      </c>
      <c r="AA149" s="502">
        <v>2</v>
      </c>
      <c r="AB149" s="501">
        <v>2</v>
      </c>
      <c r="AC149" s="169">
        <v>0</v>
      </c>
      <c r="AD149" s="68">
        <v>3</v>
      </c>
      <c r="AE149" s="12">
        <v>3</v>
      </c>
      <c r="AF149" s="169">
        <v>0</v>
      </c>
      <c r="AG149" s="68">
        <v>3</v>
      </c>
      <c r="AH149" s="12">
        <v>3</v>
      </c>
      <c r="AI149" s="169">
        <v>0</v>
      </c>
      <c r="AJ149" s="68">
        <v>6</v>
      </c>
      <c r="AK149" s="12">
        <v>6</v>
      </c>
      <c r="AL149" s="169">
        <v>0</v>
      </c>
      <c r="AM149" s="68">
        <v>3</v>
      </c>
      <c r="AN149" s="12">
        <v>3</v>
      </c>
      <c r="AO149" s="169">
        <v>0</v>
      </c>
      <c r="AP149" s="68">
        <v>2</v>
      </c>
      <c r="AQ149" s="12">
        <v>2</v>
      </c>
      <c r="AR149" s="503">
        <v>0</v>
      </c>
      <c r="AS149" s="510">
        <v>1</v>
      </c>
      <c r="AT149" s="12">
        <v>1</v>
      </c>
      <c r="AU149" s="503">
        <v>0</v>
      </c>
      <c r="AV149" s="68">
        <v>1</v>
      </c>
      <c r="AW149" s="12">
        <v>1</v>
      </c>
      <c r="AX149" s="511">
        <v>0</v>
      </c>
      <c r="AY149" s="510">
        <v>5</v>
      </c>
      <c r="AZ149" s="12">
        <v>5</v>
      </c>
      <c r="BA149" s="503">
        <v>0</v>
      </c>
      <c r="BB149" s="510">
        <v>2</v>
      </c>
      <c r="BC149" s="12">
        <v>2</v>
      </c>
      <c r="BD149" s="503">
        <v>0</v>
      </c>
      <c r="BE149" s="510">
        <v>3</v>
      </c>
      <c r="BF149" s="12">
        <v>3</v>
      </c>
      <c r="BG149" s="503">
        <v>0</v>
      </c>
      <c r="BH149" s="510">
        <v>3</v>
      </c>
      <c r="BI149" s="12">
        <v>3</v>
      </c>
      <c r="BJ149" s="503">
        <v>0</v>
      </c>
      <c r="BK149" s="510">
        <v>7</v>
      </c>
      <c r="BL149" s="12">
        <v>7</v>
      </c>
      <c r="BM149" s="503">
        <v>0</v>
      </c>
      <c r="BN149" s="510">
        <v>6</v>
      </c>
      <c r="BO149" s="12">
        <v>6</v>
      </c>
      <c r="BP149" s="503">
        <v>0</v>
      </c>
      <c r="BQ149" s="510">
        <v>5</v>
      </c>
      <c r="BR149" s="12">
        <v>5</v>
      </c>
      <c r="BS149" s="503">
        <v>0</v>
      </c>
      <c r="BT149" s="510">
        <v>7</v>
      </c>
      <c r="BU149" s="12">
        <v>7</v>
      </c>
      <c r="BV149" s="503">
        <v>0</v>
      </c>
      <c r="BW149" s="510">
        <v>4</v>
      </c>
      <c r="BX149" s="12">
        <v>4</v>
      </c>
      <c r="BY149" s="503">
        <v>0</v>
      </c>
      <c r="BZ149" s="510">
        <v>4</v>
      </c>
      <c r="CA149" s="12">
        <v>4</v>
      </c>
      <c r="CB149" s="511">
        <v>0</v>
      </c>
      <c r="CC149" s="5"/>
    </row>
    <row r="150" spans="2:81" ht="15.75" x14ac:dyDescent="0.25">
      <c r="B150" s="497"/>
      <c r="C150" s="69"/>
      <c r="D150" s="69"/>
      <c r="E150" s="69"/>
      <c r="F150" s="480"/>
      <c r="G150" s="481"/>
      <c r="H150" s="482"/>
      <c r="I150" s="480"/>
      <c r="J150" s="481"/>
      <c r="K150" s="500"/>
      <c r="L150" s="480"/>
      <c r="M150" s="482"/>
      <c r="N150" s="482"/>
      <c r="O150" s="498"/>
      <c r="P150" s="10"/>
      <c r="Q150" s="482"/>
      <c r="R150" s="466"/>
      <c r="S150" s="481"/>
      <c r="T150" s="499"/>
      <c r="U150" s="526"/>
      <c r="V150" s="481"/>
      <c r="W150" s="500"/>
      <c r="X150" s="70"/>
      <c r="Y150" s="481"/>
      <c r="Z150" s="500"/>
      <c r="AA150" s="528"/>
      <c r="AB150" s="527"/>
      <c r="AC150" s="170"/>
      <c r="AD150" s="68"/>
      <c r="AE150" s="12"/>
      <c r="AF150" s="170"/>
      <c r="AG150" s="70"/>
      <c r="AH150" s="10"/>
      <c r="AI150" s="170"/>
      <c r="AJ150" s="68"/>
      <c r="AK150" s="12"/>
      <c r="AL150" s="169"/>
      <c r="AM150" s="68"/>
      <c r="AN150" s="12"/>
      <c r="AO150" s="169"/>
      <c r="AP150" s="68"/>
      <c r="AQ150" s="12"/>
      <c r="AR150" s="503"/>
      <c r="AS150" s="512"/>
      <c r="AT150" s="10"/>
      <c r="AU150" s="473"/>
      <c r="AV150" s="68"/>
      <c r="AW150" s="12"/>
      <c r="AX150" s="511"/>
      <c r="AY150" s="510"/>
      <c r="AZ150" s="12"/>
      <c r="BA150" s="503"/>
      <c r="BB150" s="510"/>
      <c r="BC150" s="12"/>
      <c r="BD150" s="503"/>
      <c r="BE150" s="510"/>
      <c r="BF150" s="12"/>
      <c r="BG150" s="503"/>
      <c r="BH150" s="510"/>
      <c r="BI150" s="12"/>
      <c r="BJ150" s="503"/>
      <c r="BK150" s="510"/>
      <c r="BL150" s="12"/>
      <c r="BM150" s="503"/>
      <c r="BN150" s="510"/>
      <c r="BO150" s="12"/>
      <c r="BP150" s="503"/>
      <c r="BQ150" s="510"/>
      <c r="BR150" s="12"/>
      <c r="BS150" s="503"/>
      <c r="BT150" s="510"/>
      <c r="BU150" s="12"/>
      <c r="BV150" s="503"/>
      <c r="BW150" s="510"/>
      <c r="BX150" s="12"/>
      <c r="BY150" s="503"/>
      <c r="BZ150" s="510"/>
      <c r="CA150" s="12"/>
      <c r="CB150" s="511"/>
      <c r="CC150" s="5"/>
    </row>
    <row r="151" spans="2:81" ht="15.75" x14ac:dyDescent="0.25">
      <c r="B151" s="174" t="s">
        <v>134</v>
      </c>
      <c r="C151" s="69">
        <f t="shared" si="31"/>
        <v>727</v>
      </c>
      <c r="D151" s="69">
        <f t="shared" si="32"/>
        <v>552</v>
      </c>
      <c r="E151" s="69">
        <f t="shared" si="33"/>
        <v>175</v>
      </c>
      <c r="F151" s="483">
        <v>1973</v>
      </c>
      <c r="G151" s="484">
        <v>1497</v>
      </c>
      <c r="H151" s="478">
        <v>476</v>
      </c>
      <c r="I151" s="483">
        <v>1336</v>
      </c>
      <c r="J151" s="484">
        <v>971</v>
      </c>
      <c r="K151" s="485">
        <v>365</v>
      </c>
      <c r="L151" s="483">
        <v>637</v>
      </c>
      <c r="M151" s="478">
        <v>526</v>
      </c>
      <c r="N151" s="478">
        <v>111</v>
      </c>
      <c r="O151" s="477">
        <v>462</v>
      </c>
      <c r="P151" s="60">
        <v>303</v>
      </c>
      <c r="Q151" s="478">
        <f t="shared" ref="Q151:Q156" si="35">(O151-P151)</f>
        <v>159</v>
      </c>
      <c r="R151" s="69">
        <v>265</v>
      </c>
      <c r="S151" s="34">
        <v>249</v>
      </c>
      <c r="T151" s="479">
        <v>16</v>
      </c>
      <c r="U151" s="515">
        <v>316</v>
      </c>
      <c r="V151" s="9">
        <v>232</v>
      </c>
      <c r="W151" s="485">
        <v>84</v>
      </c>
      <c r="X151" s="488">
        <v>239</v>
      </c>
      <c r="Y151" s="486">
        <v>189</v>
      </c>
      <c r="Z151" s="485">
        <v>50</v>
      </c>
      <c r="AA151" s="488">
        <v>282</v>
      </c>
      <c r="AB151" s="486">
        <v>164</v>
      </c>
      <c r="AC151" s="489">
        <v>118</v>
      </c>
      <c r="AD151" s="69">
        <v>233</v>
      </c>
      <c r="AE151" s="9">
        <v>164</v>
      </c>
      <c r="AF151" s="489">
        <v>69</v>
      </c>
      <c r="AG151" s="69">
        <v>266</v>
      </c>
      <c r="AH151" s="9">
        <v>222</v>
      </c>
      <c r="AI151" s="489">
        <v>44</v>
      </c>
      <c r="AJ151" s="69">
        <v>200</v>
      </c>
      <c r="AK151" s="9">
        <v>134</v>
      </c>
      <c r="AL151" s="489">
        <v>66</v>
      </c>
      <c r="AM151" s="69">
        <v>128</v>
      </c>
      <c r="AN151" s="9">
        <v>123</v>
      </c>
      <c r="AO151" s="489">
        <v>5</v>
      </c>
      <c r="AP151" s="69">
        <v>95</v>
      </c>
      <c r="AQ151" s="9">
        <v>95</v>
      </c>
      <c r="AR151" s="491">
        <v>0</v>
      </c>
      <c r="AS151" s="492">
        <v>121</v>
      </c>
      <c r="AT151" s="140">
        <v>81</v>
      </c>
      <c r="AU151" s="493">
        <v>40</v>
      </c>
      <c r="AV151" s="494">
        <v>93</v>
      </c>
      <c r="AW151" s="140">
        <v>93</v>
      </c>
      <c r="AX151" s="495">
        <v>0</v>
      </c>
      <c r="AY151" s="492">
        <v>123</v>
      </c>
      <c r="AZ151" s="140">
        <v>106</v>
      </c>
      <c r="BA151" s="493">
        <v>17</v>
      </c>
      <c r="BB151" s="492">
        <v>230</v>
      </c>
      <c r="BC151" s="140">
        <v>183</v>
      </c>
      <c r="BD151" s="493">
        <v>47</v>
      </c>
      <c r="BE151" s="492">
        <v>419</v>
      </c>
      <c r="BF151" s="140">
        <v>379</v>
      </c>
      <c r="BG151" s="493">
        <v>40</v>
      </c>
      <c r="BH151" s="492">
        <v>1071</v>
      </c>
      <c r="BI151" s="140">
        <v>587</v>
      </c>
      <c r="BJ151" s="493">
        <v>484</v>
      </c>
      <c r="BK151" s="492">
        <v>1121</v>
      </c>
      <c r="BL151" s="140">
        <v>712</v>
      </c>
      <c r="BM151" s="493">
        <v>409</v>
      </c>
      <c r="BN151" s="492">
        <v>1225</v>
      </c>
      <c r="BO151" s="140">
        <v>740</v>
      </c>
      <c r="BP151" s="493">
        <v>485</v>
      </c>
      <c r="BQ151" s="492">
        <v>1018</v>
      </c>
      <c r="BR151" s="140">
        <v>742</v>
      </c>
      <c r="BS151" s="493">
        <v>276</v>
      </c>
      <c r="BT151" s="492">
        <v>1148</v>
      </c>
      <c r="BU151" s="140">
        <v>800</v>
      </c>
      <c r="BV151" s="493">
        <v>348</v>
      </c>
      <c r="BW151" s="492">
        <v>854</v>
      </c>
      <c r="BX151" s="140">
        <v>630</v>
      </c>
      <c r="BY151" s="493">
        <v>224</v>
      </c>
      <c r="BZ151" s="492">
        <v>810</v>
      </c>
      <c r="CA151" s="140">
        <v>627</v>
      </c>
      <c r="CB151" s="495">
        <v>183</v>
      </c>
      <c r="CC151" s="496"/>
    </row>
    <row r="152" spans="2:81" ht="15.75" x14ac:dyDescent="0.25">
      <c r="B152" s="497" t="s">
        <v>135</v>
      </c>
      <c r="C152" s="68">
        <f t="shared" si="31"/>
        <v>82</v>
      </c>
      <c r="D152" s="68">
        <f t="shared" si="32"/>
        <v>10</v>
      </c>
      <c r="E152" s="68">
        <f t="shared" si="33"/>
        <v>72</v>
      </c>
      <c r="F152" s="480">
        <v>335</v>
      </c>
      <c r="G152" s="481">
        <v>103</v>
      </c>
      <c r="H152" s="482">
        <v>232</v>
      </c>
      <c r="I152" s="480">
        <v>280</v>
      </c>
      <c r="J152" s="481">
        <v>88</v>
      </c>
      <c r="K152" s="500">
        <v>192</v>
      </c>
      <c r="L152" s="480">
        <v>55</v>
      </c>
      <c r="M152" s="482">
        <v>15</v>
      </c>
      <c r="N152" s="482">
        <v>40</v>
      </c>
      <c r="O152" s="498">
        <v>78</v>
      </c>
      <c r="P152" s="94">
        <v>6</v>
      </c>
      <c r="Q152" s="478">
        <f t="shared" si="35"/>
        <v>72</v>
      </c>
      <c r="R152" s="68">
        <v>4</v>
      </c>
      <c r="S152" s="22">
        <v>4</v>
      </c>
      <c r="T152" s="479">
        <v>0</v>
      </c>
      <c r="U152" s="516">
        <v>57</v>
      </c>
      <c r="V152" s="12">
        <v>9</v>
      </c>
      <c r="W152" s="500">
        <v>48</v>
      </c>
      <c r="X152" s="502">
        <v>33</v>
      </c>
      <c r="Y152" s="501">
        <v>9</v>
      </c>
      <c r="Z152" s="500">
        <v>24</v>
      </c>
      <c r="AA152" s="502">
        <v>102</v>
      </c>
      <c r="AB152" s="501">
        <v>6</v>
      </c>
      <c r="AC152" s="169">
        <v>96</v>
      </c>
      <c r="AD152" s="68">
        <v>33</v>
      </c>
      <c r="AE152" s="12">
        <v>9</v>
      </c>
      <c r="AF152" s="169">
        <v>24</v>
      </c>
      <c r="AG152" s="68">
        <v>55</v>
      </c>
      <c r="AH152" s="12">
        <v>55</v>
      </c>
      <c r="AI152" s="169">
        <v>0</v>
      </c>
      <c r="AJ152" s="68">
        <v>4</v>
      </c>
      <c r="AK152" s="12">
        <v>4</v>
      </c>
      <c r="AL152" s="169">
        <v>0</v>
      </c>
      <c r="AM152" s="68">
        <v>4</v>
      </c>
      <c r="AN152" s="12">
        <v>4</v>
      </c>
      <c r="AO152" s="169">
        <v>0</v>
      </c>
      <c r="AP152" s="68">
        <v>5</v>
      </c>
      <c r="AQ152" s="12">
        <v>5</v>
      </c>
      <c r="AR152" s="503">
        <v>0</v>
      </c>
      <c r="AS152" s="510">
        <v>42</v>
      </c>
      <c r="AT152" s="12">
        <v>2</v>
      </c>
      <c r="AU152" s="503">
        <v>40</v>
      </c>
      <c r="AV152" s="68">
        <v>0</v>
      </c>
      <c r="AW152" s="12">
        <v>0</v>
      </c>
      <c r="AX152" s="511">
        <v>0</v>
      </c>
      <c r="AY152" s="510">
        <v>8</v>
      </c>
      <c r="AZ152" s="12">
        <v>2</v>
      </c>
      <c r="BA152" s="503">
        <v>6</v>
      </c>
      <c r="BB152" s="510">
        <v>24</v>
      </c>
      <c r="BC152" s="12">
        <v>24</v>
      </c>
      <c r="BD152" s="503">
        <v>0</v>
      </c>
      <c r="BE152" s="510">
        <v>61</v>
      </c>
      <c r="BF152" s="12">
        <v>61</v>
      </c>
      <c r="BG152" s="503">
        <v>0</v>
      </c>
      <c r="BH152" s="510">
        <v>101</v>
      </c>
      <c r="BI152" s="12">
        <v>101</v>
      </c>
      <c r="BJ152" s="503">
        <v>0</v>
      </c>
      <c r="BK152" s="510">
        <v>72</v>
      </c>
      <c r="BL152" s="12">
        <v>72</v>
      </c>
      <c r="BM152" s="503">
        <v>0</v>
      </c>
      <c r="BN152" s="510">
        <v>65</v>
      </c>
      <c r="BO152" s="12">
        <v>65</v>
      </c>
      <c r="BP152" s="503">
        <v>0</v>
      </c>
      <c r="BQ152" s="510">
        <v>43</v>
      </c>
      <c r="BR152" s="12">
        <v>43</v>
      </c>
      <c r="BS152" s="503">
        <v>0</v>
      </c>
      <c r="BT152" s="510">
        <v>40</v>
      </c>
      <c r="BU152" s="12">
        <v>40</v>
      </c>
      <c r="BV152" s="503">
        <v>0</v>
      </c>
      <c r="BW152" s="510">
        <v>32</v>
      </c>
      <c r="BX152" s="12">
        <v>32</v>
      </c>
      <c r="BY152" s="503">
        <v>0</v>
      </c>
      <c r="BZ152" s="510">
        <v>32</v>
      </c>
      <c r="CA152" s="12">
        <v>32</v>
      </c>
      <c r="CB152" s="511">
        <v>0</v>
      </c>
      <c r="CC152" s="5"/>
    </row>
    <row r="153" spans="2:81" ht="15.75" x14ac:dyDescent="0.25">
      <c r="B153" s="497" t="s">
        <v>136</v>
      </c>
      <c r="C153" s="68">
        <f t="shared" si="31"/>
        <v>146</v>
      </c>
      <c r="D153" s="68">
        <f t="shared" si="32"/>
        <v>102</v>
      </c>
      <c r="E153" s="68">
        <f t="shared" si="33"/>
        <v>44</v>
      </c>
      <c r="F153" s="480">
        <v>372</v>
      </c>
      <c r="G153" s="481">
        <v>281</v>
      </c>
      <c r="H153" s="482">
        <v>91</v>
      </c>
      <c r="I153" s="480">
        <v>208</v>
      </c>
      <c r="J153" s="481">
        <v>161</v>
      </c>
      <c r="K153" s="500">
        <v>47</v>
      </c>
      <c r="L153" s="480">
        <v>164</v>
      </c>
      <c r="M153" s="482">
        <v>120</v>
      </c>
      <c r="N153" s="482">
        <v>44</v>
      </c>
      <c r="O153" s="498">
        <v>86</v>
      </c>
      <c r="P153" s="94">
        <v>56</v>
      </c>
      <c r="Q153" s="478">
        <f t="shared" si="35"/>
        <v>30</v>
      </c>
      <c r="R153" s="68">
        <v>60</v>
      </c>
      <c r="S153" s="22">
        <v>46</v>
      </c>
      <c r="T153" s="479">
        <v>14</v>
      </c>
      <c r="U153" s="516">
        <v>61</v>
      </c>
      <c r="V153" s="12">
        <v>45</v>
      </c>
      <c r="W153" s="500">
        <v>16</v>
      </c>
      <c r="X153" s="502">
        <v>40</v>
      </c>
      <c r="Y153" s="501">
        <v>25</v>
      </c>
      <c r="Z153" s="500">
        <v>15</v>
      </c>
      <c r="AA153" s="502">
        <v>27</v>
      </c>
      <c r="AB153" s="501">
        <v>22</v>
      </c>
      <c r="AC153" s="169">
        <v>5</v>
      </c>
      <c r="AD153" s="68">
        <v>39</v>
      </c>
      <c r="AE153" s="12">
        <v>39</v>
      </c>
      <c r="AF153" s="169">
        <v>0</v>
      </c>
      <c r="AG153" s="68">
        <v>41</v>
      </c>
      <c r="AH153" s="12">
        <v>30</v>
      </c>
      <c r="AI153" s="169">
        <v>11</v>
      </c>
      <c r="AJ153" s="68">
        <v>62</v>
      </c>
      <c r="AK153" s="12">
        <v>23</v>
      </c>
      <c r="AL153" s="169">
        <v>39</v>
      </c>
      <c r="AM153" s="68">
        <v>42</v>
      </c>
      <c r="AN153" s="12">
        <v>37</v>
      </c>
      <c r="AO153" s="169">
        <v>5</v>
      </c>
      <c r="AP153" s="68">
        <v>20</v>
      </c>
      <c r="AQ153" s="12">
        <v>20</v>
      </c>
      <c r="AR153" s="503">
        <v>0</v>
      </c>
      <c r="AS153" s="510">
        <v>17</v>
      </c>
      <c r="AT153" s="12">
        <v>17</v>
      </c>
      <c r="AU153" s="503">
        <v>0</v>
      </c>
      <c r="AV153" s="68">
        <v>23</v>
      </c>
      <c r="AW153" s="12">
        <v>23</v>
      </c>
      <c r="AX153" s="511">
        <v>0</v>
      </c>
      <c r="AY153" s="510">
        <v>34</v>
      </c>
      <c r="AZ153" s="12">
        <v>31</v>
      </c>
      <c r="BA153" s="503">
        <v>3</v>
      </c>
      <c r="BB153" s="510">
        <v>83</v>
      </c>
      <c r="BC153" s="12">
        <v>36</v>
      </c>
      <c r="BD153" s="503">
        <v>47</v>
      </c>
      <c r="BE153" s="510">
        <v>123</v>
      </c>
      <c r="BF153" s="12">
        <v>83</v>
      </c>
      <c r="BG153" s="503">
        <v>40</v>
      </c>
      <c r="BH153" s="510">
        <v>559</v>
      </c>
      <c r="BI153" s="12">
        <v>83</v>
      </c>
      <c r="BJ153" s="503">
        <v>476</v>
      </c>
      <c r="BK153" s="510">
        <v>527</v>
      </c>
      <c r="BL153" s="12">
        <v>118</v>
      </c>
      <c r="BM153" s="503">
        <v>409</v>
      </c>
      <c r="BN153" s="510">
        <v>534</v>
      </c>
      <c r="BO153" s="12">
        <v>102</v>
      </c>
      <c r="BP153" s="503">
        <v>432</v>
      </c>
      <c r="BQ153" s="510">
        <v>424</v>
      </c>
      <c r="BR153" s="12">
        <v>148</v>
      </c>
      <c r="BS153" s="503">
        <v>276</v>
      </c>
      <c r="BT153" s="510">
        <v>317</v>
      </c>
      <c r="BU153" s="12">
        <v>58</v>
      </c>
      <c r="BV153" s="503">
        <v>259</v>
      </c>
      <c r="BW153" s="510">
        <v>265</v>
      </c>
      <c r="BX153" s="12">
        <v>62</v>
      </c>
      <c r="BY153" s="503">
        <v>203</v>
      </c>
      <c r="BZ153" s="510">
        <v>249</v>
      </c>
      <c r="CA153" s="12">
        <v>94</v>
      </c>
      <c r="CB153" s="511">
        <v>155</v>
      </c>
      <c r="CC153" s="5"/>
    </row>
    <row r="154" spans="2:81" ht="15.75" x14ac:dyDescent="0.25">
      <c r="B154" s="497" t="s">
        <v>137</v>
      </c>
      <c r="C154" s="68">
        <f t="shared" si="31"/>
        <v>40</v>
      </c>
      <c r="D154" s="68">
        <f t="shared" si="32"/>
        <v>40</v>
      </c>
      <c r="E154" s="68">
        <f t="shared" si="33"/>
        <v>0</v>
      </c>
      <c r="F154" s="480">
        <v>56</v>
      </c>
      <c r="G154" s="481">
        <v>54</v>
      </c>
      <c r="H154" s="482">
        <v>2</v>
      </c>
      <c r="I154" s="480">
        <v>52</v>
      </c>
      <c r="J154" s="481">
        <v>50</v>
      </c>
      <c r="K154" s="500">
        <v>2</v>
      </c>
      <c r="L154" s="480">
        <v>4</v>
      </c>
      <c r="M154" s="482">
        <v>4</v>
      </c>
      <c r="N154" s="482">
        <v>0</v>
      </c>
      <c r="O154" s="498">
        <v>21</v>
      </c>
      <c r="P154" s="94">
        <v>21</v>
      </c>
      <c r="Q154" s="478">
        <f t="shared" si="35"/>
        <v>0</v>
      </c>
      <c r="R154" s="68">
        <v>19</v>
      </c>
      <c r="S154" s="22">
        <v>19</v>
      </c>
      <c r="T154" s="479">
        <v>0</v>
      </c>
      <c r="U154" s="516">
        <v>17</v>
      </c>
      <c r="V154" s="12">
        <v>15</v>
      </c>
      <c r="W154" s="500">
        <v>2</v>
      </c>
      <c r="X154" s="502">
        <v>21</v>
      </c>
      <c r="Y154" s="501">
        <v>21</v>
      </c>
      <c r="Z154" s="500">
        <v>0</v>
      </c>
      <c r="AA154" s="502">
        <v>7</v>
      </c>
      <c r="AB154" s="501">
        <v>7</v>
      </c>
      <c r="AC154" s="169">
        <v>0</v>
      </c>
      <c r="AD154" s="68">
        <v>3</v>
      </c>
      <c r="AE154" s="12">
        <v>3</v>
      </c>
      <c r="AF154" s="169">
        <v>0</v>
      </c>
      <c r="AG154" s="68">
        <v>4</v>
      </c>
      <c r="AH154" s="12">
        <v>4</v>
      </c>
      <c r="AI154" s="169">
        <v>0</v>
      </c>
      <c r="AJ154" s="68">
        <v>2</v>
      </c>
      <c r="AK154" s="12">
        <v>2</v>
      </c>
      <c r="AL154" s="169">
        <v>0</v>
      </c>
      <c r="AM154" s="68">
        <v>0</v>
      </c>
      <c r="AN154" s="12">
        <v>0</v>
      </c>
      <c r="AO154" s="169">
        <v>0</v>
      </c>
      <c r="AP154" s="68">
        <v>0</v>
      </c>
      <c r="AQ154" s="12">
        <v>0</v>
      </c>
      <c r="AR154" s="503">
        <v>0</v>
      </c>
      <c r="AS154" s="510">
        <v>1</v>
      </c>
      <c r="AT154" s="12">
        <v>1</v>
      </c>
      <c r="AU154" s="503">
        <v>0</v>
      </c>
      <c r="AV154" s="68">
        <v>1</v>
      </c>
      <c r="AW154" s="12">
        <v>1</v>
      </c>
      <c r="AX154" s="511">
        <v>0</v>
      </c>
      <c r="AY154" s="510">
        <v>3</v>
      </c>
      <c r="AZ154" s="12">
        <v>3</v>
      </c>
      <c r="BA154" s="503">
        <v>0</v>
      </c>
      <c r="BB154" s="510">
        <v>22</v>
      </c>
      <c r="BC154" s="12">
        <v>22</v>
      </c>
      <c r="BD154" s="503">
        <v>0</v>
      </c>
      <c r="BE154" s="510">
        <v>17</v>
      </c>
      <c r="BF154" s="12">
        <v>17</v>
      </c>
      <c r="BG154" s="503">
        <v>0</v>
      </c>
      <c r="BH154" s="510">
        <v>19</v>
      </c>
      <c r="BI154" s="12">
        <v>11</v>
      </c>
      <c r="BJ154" s="503">
        <v>8</v>
      </c>
      <c r="BK154" s="510">
        <v>36</v>
      </c>
      <c r="BL154" s="12">
        <v>36</v>
      </c>
      <c r="BM154" s="503">
        <v>0</v>
      </c>
      <c r="BN154" s="510">
        <v>22</v>
      </c>
      <c r="BO154" s="12">
        <v>22</v>
      </c>
      <c r="BP154" s="503">
        <v>0</v>
      </c>
      <c r="BQ154" s="510">
        <v>12</v>
      </c>
      <c r="BR154" s="12">
        <v>12</v>
      </c>
      <c r="BS154" s="503">
        <v>0</v>
      </c>
      <c r="BT154" s="510">
        <v>18</v>
      </c>
      <c r="BU154" s="12">
        <v>18</v>
      </c>
      <c r="BV154" s="503">
        <v>0</v>
      </c>
      <c r="BW154" s="510">
        <v>12</v>
      </c>
      <c r="BX154" s="12">
        <v>12</v>
      </c>
      <c r="BY154" s="503">
        <v>0</v>
      </c>
      <c r="BZ154" s="510">
        <v>8</v>
      </c>
      <c r="CA154" s="12">
        <v>8</v>
      </c>
      <c r="CB154" s="511">
        <v>0</v>
      </c>
      <c r="CC154" s="5"/>
    </row>
    <row r="155" spans="2:81" ht="15.75" x14ac:dyDescent="0.25">
      <c r="B155" s="497" t="s">
        <v>138</v>
      </c>
      <c r="C155" s="68">
        <f t="shared" si="31"/>
        <v>58</v>
      </c>
      <c r="D155" s="68">
        <f t="shared" si="32"/>
        <v>56</v>
      </c>
      <c r="E155" s="68">
        <f t="shared" si="33"/>
        <v>2</v>
      </c>
      <c r="F155" s="480">
        <v>17</v>
      </c>
      <c r="G155" s="481">
        <v>17</v>
      </c>
      <c r="H155" s="482">
        <v>0</v>
      </c>
      <c r="I155" s="480">
        <v>13</v>
      </c>
      <c r="J155" s="481">
        <v>13</v>
      </c>
      <c r="K155" s="500">
        <v>0</v>
      </c>
      <c r="L155" s="480">
        <v>4</v>
      </c>
      <c r="M155" s="482">
        <v>4</v>
      </c>
      <c r="N155" s="482">
        <v>0</v>
      </c>
      <c r="O155" s="498">
        <v>56</v>
      </c>
      <c r="P155" s="94">
        <v>54</v>
      </c>
      <c r="Q155" s="478">
        <f t="shared" si="35"/>
        <v>2</v>
      </c>
      <c r="R155" s="68">
        <v>2</v>
      </c>
      <c r="S155" s="22">
        <v>2</v>
      </c>
      <c r="T155" s="479">
        <v>0</v>
      </c>
      <c r="U155" s="516">
        <v>4</v>
      </c>
      <c r="V155" s="12">
        <v>4</v>
      </c>
      <c r="W155" s="500">
        <v>0</v>
      </c>
      <c r="X155" s="502">
        <v>2</v>
      </c>
      <c r="Y155" s="501">
        <v>2</v>
      </c>
      <c r="Z155" s="500">
        <v>0</v>
      </c>
      <c r="AA155" s="502">
        <v>2</v>
      </c>
      <c r="AB155" s="501">
        <v>2</v>
      </c>
      <c r="AC155" s="169">
        <v>0</v>
      </c>
      <c r="AD155" s="68">
        <v>3</v>
      </c>
      <c r="AE155" s="12">
        <v>3</v>
      </c>
      <c r="AF155" s="169">
        <v>0</v>
      </c>
      <c r="AG155" s="68">
        <v>2</v>
      </c>
      <c r="AH155" s="12">
        <v>2</v>
      </c>
      <c r="AI155" s="169">
        <v>0</v>
      </c>
      <c r="AJ155" s="68">
        <v>0</v>
      </c>
      <c r="AK155" s="12">
        <v>0</v>
      </c>
      <c r="AL155" s="169">
        <v>0</v>
      </c>
      <c r="AM155" s="68">
        <v>0</v>
      </c>
      <c r="AN155" s="12">
        <v>0</v>
      </c>
      <c r="AO155" s="169">
        <v>0</v>
      </c>
      <c r="AP155" s="68">
        <v>0</v>
      </c>
      <c r="AQ155" s="12">
        <v>0</v>
      </c>
      <c r="AR155" s="503">
        <v>0</v>
      </c>
      <c r="AS155" s="510">
        <v>1</v>
      </c>
      <c r="AT155" s="12">
        <v>1</v>
      </c>
      <c r="AU155" s="503">
        <v>0</v>
      </c>
      <c r="AV155" s="68">
        <v>3</v>
      </c>
      <c r="AW155" s="12">
        <v>3</v>
      </c>
      <c r="AX155" s="511">
        <v>0</v>
      </c>
      <c r="AY155" s="510">
        <v>3</v>
      </c>
      <c r="AZ155" s="12">
        <v>3</v>
      </c>
      <c r="BA155" s="503">
        <v>0</v>
      </c>
      <c r="BB155" s="510">
        <v>3</v>
      </c>
      <c r="BC155" s="12">
        <v>3</v>
      </c>
      <c r="BD155" s="503">
        <v>0</v>
      </c>
      <c r="BE155" s="510">
        <v>9</v>
      </c>
      <c r="BF155" s="12">
        <v>9</v>
      </c>
      <c r="BG155" s="503">
        <v>0</v>
      </c>
      <c r="BH155" s="510">
        <v>10</v>
      </c>
      <c r="BI155" s="12">
        <v>10</v>
      </c>
      <c r="BJ155" s="503">
        <v>0</v>
      </c>
      <c r="BK155" s="510">
        <v>4</v>
      </c>
      <c r="BL155" s="12">
        <v>4</v>
      </c>
      <c r="BM155" s="503">
        <v>0</v>
      </c>
      <c r="BN155" s="510">
        <v>34</v>
      </c>
      <c r="BO155" s="12">
        <v>4</v>
      </c>
      <c r="BP155" s="503">
        <v>30</v>
      </c>
      <c r="BQ155" s="510">
        <v>3</v>
      </c>
      <c r="BR155" s="12">
        <v>3</v>
      </c>
      <c r="BS155" s="503">
        <v>0</v>
      </c>
      <c r="BT155" s="510">
        <v>3</v>
      </c>
      <c r="BU155" s="12">
        <v>3</v>
      </c>
      <c r="BV155" s="503">
        <v>0</v>
      </c>
      <c r="BW155" s="510">
        <v>4</v>
      </c>
      <c r="BX155" s="12">
        <v>4</v>
      </c>
      <c r="BY155" s="503">
        <v>0</v>
      </c>
      <c r="BZ155" s="510">
        <v>1</v>
      </c>
      <c r="CA155" s="12">
        <v>1</v>
      </c>
      <c r="CB155" s="511">
        <v>0</v>
      </c>
      <c r="CC155" s="5"/>
    </row>
    <row r="156" spans="2:81" ht="15.75" x14ac:dyDescent="0.25">
      <c r="B156" s="497" t="s">
        <v>139</v>
      </c>
      <c r="C156" s="68">
        <f t="shared" si="31"/>
        <v>401</v>
      </c>
      <c r="D156" s="68">
        <f t="shared" si="32"/>
        <v>344</v>
      </c>
      <c r="E156" s="68">
        <f t="shared" si="33"/>
        <v>57</v>
      </c>
      <c r="F156" s="480">
        <v>1193</v>
      </c>
      <c r="G156" s="481">
        <v>1042</v>
      </c>
      <c r="H156" s="482">
        <v>151</v>
      </c>
      <c r="I156" s="480">
        <v>783</v>
      </c>
      <c r="J156" s="481">
        <v>659</v>
      </c>
      <c r="K156" s="500">
        <v>124</v>
      </c>
      <c r="L156" s="480">
        <v>410</v>
      </c>
      <c r="M156" s="482">
        <v>383</v>
      </c>
      <c r="N156" s="482">
        <v>27</v>
      </c>
      <c r="O156" s="498">
        <v>221</v>
      </c>
      <c r="P156" s="94">
        <v>166</v>
      </c>
      <c r="Q156" s="478">
        <f t="shared" si="35"/>
        <v>55</v>
      </c>
      <c r="R156" s="68">
        <v>180</v>
      </c>
      <c r="S156" s="22">
        <v>178</v>
      </c>
      <c r="T156" s="479">
        <v>2</v>
      </c>
      <c r="U156" s="516">
        <v>177</v>
      </c>
      <c r="V156" s="12">
        <v>159</v>
      </c>
      <c r="W156" s="500">
        <v>18</v>
      </c>
      <c r="X156" s="502">
        <v>143</v>
      </c>
      <c r="Y156" s="501">
        <v>132</v>
      </c>
      <c r="Z156" s="500">
        <v>11</v>
      </c>
      <c r="AA156" s="502">
        <v>144</v>
      </c>
      <c r="AB156" s="501">
        <v>127</v>
      </c>
      <c r="AC156" s="169">
        <v>17</v>
      </c>
      <c r="AD156" s="68">
        <v>155</v>
      </c>
      <c r="AE156" s="12">
        <v>110</v>
      </c>
      <c r="AF156" s="169">
        <v>45</v>
      </c>
      <c r="AG156" s="68">
        <v>164</v>
      </c>
      <c r="AH156" s="12">
        <v>131</v>
      </c>
      <c r="AI156" s="169">
        <v>33</v>
      </c>
      <c r="AJ156" s="68">
        <v>132</v>
      </c>
      <c r="AK156" s="12">
        <v>105</v>
      </c>
      <c r="AL156" s="169">
        <v>27</v>
      </c>
      <c r="AM156" s="68">
        <v>82</v>
      </c>
      <c r="AN156" s="12">
        <v>82</v>
      </c>
      <c r="AO156" s="169">
        <v>0</v>
      </c>
      <c r="AP156" s="68">
        <v>70</v>
      </c>
      <c r="AQ156" s="12">
        <v>70</v>
      </c>
      <c r="AR156" s="503">
        <v>0</v>
      </c>
      <c r="AS156" s="510">
        <v>60</v>
      </c>
      <c r="AT156" s="12">
        <v>60</v>
      </c>
      <c r="AU156" s="503">
        <v>0</v>
      </c>
      <c r="AV156" s="68">
        <v>66</v>
      </c>
      <c r="AW156" s="12">
        <v>66</v>
      </c>
      <c r="AX156" s="511">
        <v>0</v>
      </c>
      <c r="AY156" s="510">
        <v>75</v>
      </c>
      <c r="AZ156" s="12">
        <v>67</v>
      </c>
      <c r="BA156" s="503">
        <v>8</v>
      </c>
      <c r="BB156" s="510">
        <v>98</v>
      </c>
      <c r="BC156" s="12">
        <v>98</v>
      </c>
      <c r="BD156" s="503">
        <v>0</v>
      </c>
      <c r="BE156" s="510">
        <v>209</v>
      </c>
      <c r="BF156" s="12">
        <v>209</v>
      </c>
      <c r="BG156" s="503">
        <v>0</v>
      </c>
      <c r="BH156" s="510">
        <v>382</v>
      </c>
      <c r="BI156" s="12">
        <v>382</v>
      </c>
      <c r="BJ156" s="503">
        <v>0</v>
      </c>
      <c r="BK156" s="510">
        <v>482</v>
      </c>
      <c r="BL156" s="12">
        <v>482</v>
      </c>
      <c r="BM156" s="503">
        <v>0</v>
      </c>
      <c r="BN156" s="510">
        <v>570</v>
      </c>
      <c r="BO156" s="12">
        <v>547</v>
      </c>
      <c r="BP156" s="503">
        <v>23</v>
      </c>
      <c r="BQ156" s="510">
        <v>536</v>
      </c>
      <c r="BR156" s="12">
        <v>536</v>
      </c>
      <c r="BS156" s="503">
        <v>0</v>
      </c>
      <c r="BT156" s="510">
        <v>770</v>
      </c>
      <c r="BU156" s="12">
        <v>681</v>
      </c>
      <c r="BV156" s="503">
        <v>89</v>
      </c>
      <c r="BW156" s="510">
        <v>541</v>
      </c>
      <c r="BX156" s="12">
        <v>520</v>
      </c>
      <c r="BY156" s="503">
        <v>21</v>
      </c>
      <c r="BZ156" s="510">
        <v>520</v>
      </c>
      <c r="CA156" s="12">
        <v>492</v>
      </c>
      <c r="CB156" s="511">
        <v>28</v>
      </c>
      <c r="CC156" s="5"/>
    </row>
    <row r="157" spans="2:81" ht="16.5" thickBot="1" x14ac:dyDescent="0.3">
      <c r="B157" s="123"/>
      <c r="C157" s="529"/>
      <c r="D157" s="530"/>
      <c r="E157" s="532"/>
      <c r="F157" s="533"/>
      <c r="G157" s="530"/>
      <c r="H157" s="531"/>
      <c r="I157" s="533"/>
      <c r="J157" s="530"/>
      <c r="K157" s="534"/>
      <c r="L157" s="533"/>
      <c r="M157" s="531"/>
      <c r="N157" s="531"/>
      <c r="O157" s="531"/>
      <c r="P157" s="531"/>
      <c r="Q157" s="531"/>
      <c r="R157" s="531"/>
      <c r="S157" s="531"/>
      <c r="T157" s="531"/>
      <c r="U157" s="535"/>
      <c r="V157" s="14"/>
      <c r="W157" s="265"/>
      <c r="X157" s="529"/>
      <c r="Y157" s="530"/>
      <c r="Z157" s="534"/>
      <c r="AA157" s="529"/>
      <c r="AB157" s="536"/>
      <c r="AC157" s="534"/>
      <c r="AD157" s="529"/>
      <c r="AE157" s="14"/>
      <c r="AF157" s="534"/>
      <c r="AG157" s="529"/>
      <c r="AH157" s="530"/>
      <c r="AI157" s="534"/>
      <c r="AJ157" s="529"/>
      <c r="AK157" s="530"/>
      <c r="AL157" s="534"/>
      <c r="AM157" s="529"/>
      <c r="AN157" s="530"/>
      <c r="AO157" s="534"/>
      <c r="AP157" s="529"/>
      <c r="AQ157" s="530"/>
      <c r="AR157" s="532"/>
      <c r="AS157" s="537"/>
      <c r="AT157" s="530"/>
      <c r="AU157" s="532"/>
      <c r="AV157" s="529"/>
      <c r="AW157" s="14"/>
      <c r="AX157" s="538"/>
      <c r="AY157" s="537"/>
      <c r="AZ157" s="530"/>
      <c r="BA157" s="532"/>
      <c r="BB157" s="537"/>
      <c r="BC157" s="530"/>
      <c r="BD157" s="532"/>
      <c r="BE157" s="537"/>
      <c r="BF157" s="530"/>
      <c r="BG157" s="532"/>
      <c r="BH157" s="537"/>
      <c r="BI157" s="530"/>
      <c r="BJ157" s="532"/>
      <c r="BK157" s="537"/>
      <c r="BL157" s="530"/>
      <c r="BM157" s="532"/>
      <c r="BN157" s="537"/>
      <c r="BO157" s="530"/>
      <c r="BP157" s="532"/>
      <c r="BQ157" s="537"/>
      <c r="BR157" s="530"/>
      <c r="BS157" s="532"/>
      <c r="BT157" s="537"/>
      <c r="BU157" s="530"/>
      <c r="BV157" s="532"/>
      <c r="BW157" s="537"/>
      <c r="BX157" s="530"/>
      <c r="BY157" s="532"/>
      <c r="BZ157" s="537"/>
      <c r="CA157" s="530"/>
      <c r="CB157" s="538"/>
      <c r="CC157" s="5"/>
    </row>
    <row r="158" spans="2:81" ht="16.5" thickTop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312"/>
      <c r="AC158" s="5"/>
      <c r="AD158" s="5"/>
      <c r="AE158" s="22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1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</row>
    <row r="159" spans="2:81" ht="15.75" x14ac:dyDescent="0.25">
      <c r="B159" s="1" t="s">
        <v>140</v>
      </c>
      <c r="C159" s="1"/>
      <c r="D159" s="1"/>
      <c r="E159" s="1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12"/>
      <c r="AC159" s="1"/>
      <c r="AD159" s="1"/>
      <c r="AE159" s="22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2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</row>
    <row r="160" spans="2:81" ht="15.75" x14ac:dyDescent="0.25">
      <c r="B160" s="1" t="s">
        <v>142</v>
      </c>
      <c r="C160" s="1"/>
      <c r="D160" s="1"/>
      <c r="E160" s="1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12"/>
      <c r="AC160" s="1"/>
      <c r="AD160" s="1"/>
      <c r="AE160" s="22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2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</row>
  </sheetData>
  <mergeCells count="105">
    <mergeCell ref="B6:B10"/>
    <mergeCell ref="BW8:BW10"/>
    <mergeCell ref="BX8:BX10"/>
    <mergeCell ref="BY8:BY10"/>
    <mergeCell ref="BZ8:BZ10"/>
    <mergeCell ref="CA8:CA10"/>
    <mergeCell ref="CB8:CB10"/>
    <mergeCell ref="BQ8:BQ10"/>
    <mergeCell ref="BR8:BR10"/>
    <mergeCell ref="BS8:BS10"/>
    <mergeCell ref="BT8:BT10"/>
    <mergeCell ref="BU8:BU10"/>
    <mergeCell ref="BV8:BV10"/>
    <mergeCell ref="BK8:BK10"/>
    <mergeCell ref="BL8:BL10"/>
    <mergeCell ref="BM8:BM10"/>
    <mergeCell ref="BN8:BN10"/>
    <mergeCell ref="BO8:BO10"/>
    <mergeCell ref="BP8:BP10"/>
    <mergeCell ref="BE8:BE10"/>
    <mergeCell ref="BF8:BF10"/>
    <mergeCell ref="BG8:BG10"/>
    <mergeCell ref="BH8:BH10"/>
    <mergeCell ref="BI8:BI10"/>
    <mergeCell ref="BJ8:BJ10"/>
    <mergeCell ref="AY8:AY10"/>
    <mergeCell ref="AZ8:AZ10"/>
    <mergeCell ref="BA8:BA10"/>
    <mergeCell ref="BB8:BB10"/>
    <mergeCell ref="BC8:BC10"/>
    <mergeCell ref="BD8:BD10"/>
    <mergeCell ref="AS8:AS10"/>
    <mergeCell ref="AT8:AT10"/>
    <mergeCell ref="AU8:AU10"/>
    <mergeCell ref="AV8:AV10"/>
    <mergeCell ref="AW8:AW10"/>
    <mergeCell ref="AX8:AX10"/>
    <mergeCell ref="X8:X10"/>
    <mergeCell ref="Y8:Y10"/>
    <mergeCell ref="Z8:Z10"/>
    <mergeCell ref="AM8:AM10"/>
    <mergeCell ref="AN8:AN10"/>
    <mergeCell ref="AO8:AO10"/>
    <mergeCell ref="AP8:AP10"/>
    <mergeCell ref="AQ8:AQ10"/>
    <mergeCell ref="AR8:AR10"/>
    <mergeCell ref="AG8:AG10"/>
    <mergeCell ref="AH8:AH10"/>
    <mergeCell ref="AI8:AI10"/>
    <mergeCell ref="AJ8:AJ10"/>
    <mergeCell ref="AK8:AK10"/>
    <mergeCell ref="AL8:AL10"/>
    <mergeCell ref="BZ6:CB7"/>
    <mergeCell ref="C8:C10"/>
    <mergeCell ref="D8:D10"/>
    <mergeCell ref="E8:E10"/>
    <mergeCell ref="F8:F10"/>
    <mergeCell ref="G8:G10"/>
    <mergeCell ref="H8:H10"/>
    <mergeCell ref="BH6:BJ7"/>
    <mergeCell ref="BK6:BM7"/>
    <mergeCell ref="BN6:BP7"/>
    <mergeCell ref="BQ6:BS7"/>
    <mergeCell ref="BT6:BV7"/>
    <mergeCell ref="BW6:BY7"/>
    <mergeCell ref="AP6:AR7"/>
    <mergeCell ref="AS6:AU7"/>
    <mergeCell ref="AA8:AA10"/>
    <mergeCell ref="AB8:AB10"/>
    <mergeCell ref="AC8:AC10"/>
    <mergeCell ref="AD8:AD10"/>
    <mergeCell ref="AE8:AE10"/>
    <mergeCell ref="AF8:AF10"/>
    <mergeCell ref="U8:U10"/>
    <mergeCell ref="V8:V10"/>
    <mergeCell ref="W8:W10"/>
    <mergeCell ref="AV6:AX7"/>
    <mergeCell ref="AY6:BA7"/>
    <mergeCell ref="BB6:BD7"/>
    <mergeCell ref="BE6:BG7"/>
    <mergeCell ref="X6:Z7"/>
    <mergeCell ref="AA6:AC7"/>
    <mergeCell ref="AD6:AF7"/>
    <mergeCell ref="AG6:AI7"/>
    <mergeCell ref="AJ6:AL7"/>
    <mergeCell ref="AM6:AO7"/>
    <mergeCell ref="C6:E7"/>
    <mergeCell ref="F6:H7"/>
    <mergeCell ref="I6:K7"/>
    <mergeCell ref="L6:N7"/>
    <mergeCell ref="U6:W7"/>
    <mergeCell ref="O6:Q7"/>
    <mergeCell ref="R6:T7"/>
    <mergeCell ref="O8:O10"/>
    <mergeCell ref="P8:P10"/>
    <mergeCell ref="Q8:Q10"/>
    <mergeCell ref="R8:R10"/>
    <mergeCell ref="S8:S10"/>
    <mergeCell ref="T8:T10"/>
    <mergeCell ref="I8:I10"/>
    <mergeCell ref="J8:J10"/>
    <mergeCell ref="K8:K10"/>
    <mergeCell ref="L8:L10"/>
    <mergeCell ref="M8:M10"/>
    <mergeCell ref="N8:N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A34E-8F3E-439A-8FC8-3A04179E4AB2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7.7109375" bestFit="1" customWidth="1"/>
    <col min="10" max="18" width="10.28515625" bestFit="1" customWidth="1"/>
  </cols>
  <sheetData>
    <row r="2" spans="2:18" ht="18" x14ac:dyDescent="0.25">
      <c r="B2" s="539" t="s">
        <v>336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337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6.5" customHeight="1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36478</v>
      </c>
      <c r="D10" s="884">
        <f>SUM(I10:S10)</f>
        <v>162341</v>
      </c>
      <c r="E10" s="884">
        <f>SUM(I10:M10)</f>
        <v>87463</v>
      </c>
      <c r="F10" s="884">
        <f>SUM(N10:S10)</f>
        <v>74878</v>
      </c>
      <c r="G10" s="69">
        <v>18496</v>
      </c>
      <c r="H10" s="486">
        <v>17982</v>
      </c>
      <c r="I10" s="1">
        <v>18491</v>
      </c>
      <c r="J10" s="486">
        <v>18647</v>
      </c>
      <c r="K10" s="486">
        <v>16224</v>
      </c>
      <c r="L10" s="486">
        <v>17044</v>
      </c>
      <c r="M10" s="486">
        <v>17057</v>
      </c>
      <c r="N10" s="486">
        <v>16331</v>
      </c>
      <c r="O10" s="486">
        <v>17918</v>
      </c>
      <c r="P10" s="486">
        <v>15217</v>
      </c>
      <c r="Q10" s="486">
        <v>13481</v>
      </c>
      <c r="R10" s="547">
        <v>11931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31606</v>
      </c>
      <c r="D12" s="884">
        <f t="shared" ref="D12:D18" si="1">SUM(I12:S12)</f>
        <v>147220</v>
      </c>
      <c r="E12" s="884">
        <f t="shared" ref="E12:E18" si="2">SUM(I12:M12)</f>
        <v>79489</v>
      </c>
      <c r="F12" s="884">
        <f t="shared" ref="F12:F18" si="3">SUM(N12:S12)</f>
        <v>67731</v>
      </c>
      <c r="G12" s="422">
        <v>15883</v>
      </c>
      <c r="H12" s="486">
        <v>15723</v>
      </c>
      <c r="I12" s="1">
        <v>17319</v>
      </c>
      <c r="J12" s="486">
        <v>16485</v>
      </c>
      <c r="K12" s="486">
        <v>15216</v>
      </c>
      <c r="L12" s="486">
        <v>15556</v>
      </c>
      <c r="M12" s="486">
        <v>14913</v>
      </c>
      <c r="N12" s="486">
        <v>14926</v>
      </c>
      <c r="O12" s="486">
        <v>16067</v>
      </c>
      <c r="P12" s="486">
        <v>13949</v>
      </c>
      <c r="Q12" s="486">
        <v>11920</v>
      </c>
      <c r="R12" s="547">
        <v>10869</v>
      </c>
    </row>
    <row r="13" spans="2:18" ht="15.75" x14ac:dyDescent="0.25">
      <c r="B13" s="551" t="s">
        <v>228</v>
      </c>
      <c r="C13" s="885">
        <f t="shared" si="0"/>
        <v>14677</v>
      </c>
      <c r="D13" s="883">
        <f t="shared" si="1"/>
        <v>77563</v>
      </c>
      <c r="E13" s="883">
        <f t="shared" si="2"/>
        <v>41987</v>
      </c>
      <c r="F13" s="883">
        <f t="shared" si="3"/>
        <v>35576</v>
      </c>
      <c r="G13" s="290">
        <v>7047</v>
      </c>
      <c r="H13" s="501">
        <v>7630</v>
      </c>
      <c r="I13" s="5">
        <v>9861</v>
      </c>
      <c r="J13" s="501">
        <v>8367</v>
      </c>
      <c r="K13" s="501">
        <v>8037</v>
      </c>
      <c r="L13" s="501">
        <v>7917</v>
      </c>
      <c r="M13" s="501">
        <v>7805</v>
      </c>
      <c r="N13" s="501">
        <v>8576</v>
      </c>
      <c r="O13" s="501">
        <v>7643</v>
      </c>
      <c r="P13" s="501">
        <v>7224</v>
      </c>
      <c r="Q13" s="501">
        <v>6586</v>
      </c>
      <c r="R13" s="552">
        <v>5547</v>
      </c>
    </row>
    <row r="14" spans="2:18" ht="15.75" x14ac:dyDescent="0.25">
      <c r="B14" s="551" t="s">
        <v>229</v>
      </c>
      <c r="C14" s="885">
        <f t="shared" si="0"/>
        <v>15735</v>
      </c>
      <c r="D14" s="883">
        <f t="shared" si="1"/>
        <v>64205</v>
      </c>
      <c r="E14" s="883">
        <f t="shared" si="2"/>
        <v>35021</v>
      </c>
      <c r="F14" s="883">
        <f t="shared" si="3"/>
        <v>29184</v>
      </c>
      <c r="G14" s="290">
        <v>8245</v>
      </c>
      <c r="H14" s="12">
        <v>7490</v>
      </c>
      <c r="I14" s="5">
        <v>6880</v>
      </c>
      <c r="J14" s="501">
        <v>7591</v>
      </c>
      <c r="K14" s="501">
        <v>6721</v>
      </c>
      <c r="L14" s="501">
        <v>7227</v>
      </c>
      <c r="M14" s="501">
        <v>6602</v>
      </c>
      <c r="N14" s="501">
        <v>5883</v>
      </c>
      <c r="O14" s="501">
        <v>7321</v>
      </c>
      <c r="P14" s="501">
        <v>6193</v>
      </c>
      <c r="Q14" s="501">
        <v>4989</v>
      </c>
      <c r="R14" s="552">
        <v>4798</v>
      </c>
    </row>
    <row r="15" spans="2:18" ht="15.75" x14ac:dyDescent="0.25">
      <c r="B15" s="7" t="s">
        <v>342</v>
      </c>
      <c r="C15" s="885">
        <f t="shared" si="0"/>
        <v>1194</v>
      </c>
      <c r="D15" s="883">
        <f t="shared" si="1"/>
        <v>5452</v>
      </c>
      <c r="E15" s="883">
        <f t="shared" si="2"/>
        <v>2481</v>
      </c>
      <c r="F15" s="883">
        <f t="shared" si="3"/>
        <v>2971</v>
      </c>
      <c r="G15" s="290">
        <v>591</v>
      </c>
      <c r="H15" s="12">
        <v>603</v>
      </c>
      <c r="I15" s="5">
        <v>578</v>
      </c>
      <c r="J15" s="501">
        <v>527</v>
      </c>
      <c r="K15" s="12">
        <v>458</v>
      </c>
      <c r="L15" s="12">
        <v>412</v>
      </c>
      <c r="M15" s="12">
        <v>506</v>
      </c>
      <c r="N15" s="12">
        <v>467</v>
      </c>
      <c r="O15" s="12">
        <v>1103</v>
      </c>
      <c r="P15" s="12">
        <v>532</v>
      </c>
      <c r="Q15" s="12">
        <v>345</v>
      </c>
      <c r="R15" s="511">
        <v>524</v>
      </c>
    </row>
    <row r="16" spans="2:18" s="172" customFormat="1" ht="15.75" x14ac:dyDescent="0.25">
      <c r="B16" s="8" t="s">
        <v>231</v>
      </c>
      <c r="C16" s="882">
        <f t="shared" si="0"/>
        <v>4872</v>
      </c>
      <c r="D16" s="884">
        <f t="shared" si="1"/>
        <v>15121</v>
      </c>
      <c r="E16" s="884">
        <f t="shared" si="2"/>
        <v>7974</v>
      </c>
      <c r="F16" s="884">
        <f t="shared" si="3"/>
        <v>7147</v>
      </c>
      <c r="G16" s="422">
        <v>2613</v>
      </c>
      <c r="H16" s="9">
        <v>2259</v>
      </c>
      <c r="I16" s="1">
        <v>1172</v>
      </c>
      <c r="J16" s="486">
        <v>2162</v>
      </c>
      <c r="K16" s="9">
        <v>1008</v>
      </c>
      <c r="L16" s="9">
        <v>1488</v>
      </c>
      <c r="M16" s="9">
        <v>2144</v>
      </c>
      <c r="N16" s="9">
        <v>1405</v>
      </c>
      <c r="O16" s="9">
        <v>1851</v>
      </c>
      <c r="P16" s="9">
        <v>1268</v>
      </c>
      <c r="Q16" s="9">
        <v>1561</v>
      </c>
      <c r="R16" s="553">
        <v>1062</v>
      </c>
    </row>
    <row r="17" spans="2:18" ht="15.75" x14ac:dyDescent="0.25">
      <c r="B17" s="7" t="s">
        <v>232</v>
      </c>
      <c r="C17" s="885">
        <f t="shared" si="0"/>
        <v>3178</v>
      </c>
      <c r="D17" s="883">
        <f t="shared" si="1"/>
        <v>8897</v>
      </c>
      <c r="E17" s="883">
        <f t="shared" si="2"/>
        <v>4731</v>
      </c>
      <c r="F17" s="883">
        <f t="shared" si="3"/>
        <v>4166</v>
      </c>
      <c r="G17" s="290">
        <v>1557</v>
      </c>
      <c r="H17" s="12">
        <v>1621</v>
      </c>
      <c r="I17" s="5">
        <v>510</v>
      </c>
      <c r="J17" s="501">
        <v>1547</v>
      </c>
      <c r="K17" s="12">
        <v>438</v>
      </c>
      <c r="L17" s="12">
        <v>943</v>
      </c>
      <c r="M17" s="12">
        <v>1293</v>
      </c>
      <c r="N17" s="12">
        <v>821</v>
      </c>
      <c r="O17" s="12">
        <v>1257</v>
      </c>
      <c r="P17" s="12">
        <v>730</v>
      </c>
      <c r="Q17" s="12">
        <v>989</v>
      </c>
      <c r="R17" s="511">
        <v>369</v>
      </c>
    </row>
    <row r="18" spans="2:18" ht="15.75" x14ac:dyDescent="0.25">
      <c r="B18" s="7" t="s">
        <v>343</v>
      </c>
      <c r="C18" s="885">
        <f t="shared" si="0"/>
        <v>1694</v>
      </c>
      <c r="D18" s="883">
        <f t="shared" si="1"/>
        <v>6224</v>
      </c>
      <c r="E18" s="883">
        <f t="shared" si="2"/>
        <v>3243</v>
      </c>
      <c r="F18" s="883">
        <f t="shared" si="3"/>
        <v>2981</v>
      </c>
      <c r="G18" s="290">
        <v>1056</v>
      </c>
      <c r="H18" s="10">
        <v>638</v>
      </c>
      <c r="I18" s="5">
        <v>662</v>
      </c>
      <c r="J18" s="501">
        <v>615</v>
      </c>
      <c r="K18" s="12">
        <v>570</v>
      </c>
      <c r="L18" s="12">
        <v>545</v>
      </c>
      <c r="M18" s="12">
        <v>851</v>
      </c>
      <c r="N18" s="12">
        <v>584</v>
      </c>
      <c r="O18" s="12">
        <v>594</v>
      </c>
      <c r="P18" s="12">
        <v>538</v>
      </c>
      <c r="Q18" s="12">
        <v>572</v>
      </c>
      <c r="R18" s="511">
        <v>693</v>
      </c>
    </row>
    <row r="19" spans="2:18" ht="15.75" x14ac:dyDescent="0.25">
      <c r="B19" s="551"/>
      <c r="C19" s="879"/>
      <c r="D19" s="880"/>
      <c r="E19" s="880"/>
      <c r="F19" s="880"/>
      <c r="G19" s="271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35943</v>
      </c>
      <c r="D20" s="884">
        <f t="shared" ref="D20:D25" si="5">SUM(I20:S20)</f>
        <v>160469</v>
      </c>
      <c r="E20" s="884">
        <f t="shared" ref="E20:E25" si="6">SUM(I20:M20)</f>
        <v>86481</v>
      </c>
      <c r="F20" s="884">
        <f t="shared" ref="F20:F25" si="7">SUM(N20:S20)</f>
        <v>73988</v>
      </c>
      <c r="G20" s="422">
        <v>18200</v>
      </c>
      <c r="H20" s="486">
        <v>17743</v>
      </c>
      <c r="I20" s="1">
        <v>18294</v>
      </c>
      <c r="J20" s="486">
        <v>18468</v>
      </c>
      <c r="K20" s="486">
        <v>16069</v>
      </c>
      <c r="L20" s="486">
        <v>16888</v>
      </c>
      <c r="M20" s="486">
        <v>16762</v>
      </c>
      <c r="N20" s="486">
        <v>16157</v>
      </c>
      <c r="O20" s="486">
        <v>17766</v>
      </c>
      <c r="P20" s="486">
        <v>15044</v>
      </c>
      <c r="Q20" s="486">
        <v>13313</v>
      </c>
      <c r="R20" s="547">
        <v>11708</v>
      </c>
    </row>
    <row r="21" spans="2:18" ht="15.75" x14ac:dyDescent="0.25">
      <c r="B21" s="551" t="s">
        <v>235</v>
      </c>
      <c r="C21" s="885">
        <f t="shared" si="4"/>
        <v>35593</v>
      </c>
      <c r="D21" s="883">
        <f t="shared" si="5"/>
        <v>158666</v>
      </c>
      <c r="E21" s="883">
        <f t="shared" si="6"/>
        <v>85839</v>
      </c>
      <c r="F21" s="883">
        <f t="shared" si="7"/>
        <v>72827</v>
      </c>
      <c r="G21" s="290">
        <v>17964</v>
      </c>
      <c r="H21" s="501">
        <v>17629</v>
      </c>
      <c r="I21" s="5">
        <v>18170</v>
      </c>
      <c r="J21" s="501">
        <v>18307</v>
      </c>
      <c r="K21" s="501">
        <v>15952</v>
      </c>
      <c r="L21" s="501">
        <v>16757</v>
      </c>
      <c r="M21" s="501">
        <v>16653</v>
      </c>
      <c r="N21" s="501">
        <v>16087</v>
      </c>
      <c r="O21" s="501">
        <v>17480</v>
      </c>
      <c r="P21" s="501">
        <v>14789</v>
      </c>
      <c r="Q21" s="501">
        <v>13092</v>
      </c>
      <c r="R21" s="552">
        <v>11379</v>
      </c>
    </row>
    <row r="22" spans="2:18" ht="15.75" x14ac:dyDescent="0.25">
      <c r="B22" s="551" t="s">
        <v>236</v>
      </c>
      <c r="C22" s="885">
        <f t="shared" si="4"/>
        <v>24090</v>
      </c>
      <c r="D22" s="883">
        <f t="shared" si="5"/>
        <v>118769</v>
      </c>
      <c r="E22" s="883">
        <f t="shared" si="6"/>
        <v>62876</v>
      </c>
      <c r="F22" s="883">
        <f t="shared" si="7"/>
        <v>55893</v>
      </c>
      <c r="G22" s="290">
        <v>12083</v>
      </c>
      <c r="H22" s="501">
        <v>12007</v>
      </c>
      <c r="I22" s="5">
        <v>12944</v>
      </c>
      <c r="J22" s="501">
        <v>13852</v>
      </c>
      <c r="K22" s="501">
        <v>11618</v>
      </c>
      <c r="L22" s="501">
        <v>12347</v>
      </c>
      <c r="M22" s="501">
        <v>12115</v>
      </c>
      <c r="N22" s="501">
        <v>12218</v>
      </c>
      <c r="O22" s="501">
        <v>13137</v>
      </c>
      <c r="P22" s="501">
        <v>11662</v>
      </c>
      <c r="Q22" s="501">
        <v>10341</v>
      </c>
      <c r="R22" s="552">
        <v>8535</v>
      </c>
    </row>
    <row r="23" spans="2:18" ht="15.75" x14ac:dyDescent="0.25">
      <c r="B23" s="551" t="s">
        <v>237</v>
      </c>
      <c r="C23" s="885">
        <f t="shared" si="4"/>
        <v>11503</v>
      </c>
      <c r="D23" s="883">
        <f t="shared" si="5"/>
        <v>39897</v>
      </c>
      <c r="E23" s="883">
        <f t="shared" si="6"/>
        <v>22963</v>
      </c>
      <c r="F23" s="883">
        <f t="shared" si="7"/>
        <v>16934</v>
      </c>
      <c r="G23" s="290">
        <v>5881</v>
      </c>
      <c r="H23" s="501">
        <v>5622</v>
      </c>
      <c r="I23" s="5">
        <v>5226</v>
      </c>
      <c r="J23" s="501">
        <v>4455</v>
      </c>
      <c r="K23" s="501">
        <v>4334</v>
      </c>
      <c r="L23" s="501">
        <v>4410</v>
      </c>
      <c r="M23" s="501">
        <v>4538</v>
      </c>
      <c r="N23" s="501">
        <v>3869</v>
      </c>
      <c r="O23" s="501">
        <v>4343</v>
      </c>
      <c r="P23" s="501">
        <v>3127</v>
      </c>
      <c r="Q23" s="501">
        <v>2751</v>
      </c>
      <c r="R23" s="552">
        <v>2844</v>
      </c>
    </row>
    <row r="24" spans="2:18" ht="15.75" x14ac:dyDescent="0.25">
      <c r="B24" s="551" t="s">
        <v>238</v>
      </c>
      <c r="C24" s="885">
        <f t="shared" si="4"/>
        <v>350</v>
      </c>
      <c r="D24" s="883">
        <f t="shared" si="5"/>
        <v>1803</v>
      </c>
      <c r="E24" s="883">
        <f t="shared" si="6"/>
        <v>642</v>
      </c>
      <c r="F24" s="883">
        <f t="shared" si="7"/>
        <v>1161</v>
      </c>
      <c r="G24" s="290">
        <v>236</v>
      </c>
      <c r="H24" s="501">
        <v>114</v>
      </c>
      <c r="I24" s="5">
        <v>124</v>
      </c>
      <c r="J24" s="501">
        <v>161</v>
      </c>
      <c r="K24" s="501">
        <v>117</v>
      </c>
      <c r="L24" s="501">
        <v>131</v>
      </c>
      <c r="M24" s="501">
        <v>109</v>
      </c>
      <c r="N24" s="501">
        <v>70</v>
      </c>
      <c r="O24" s="501">
        <v>286</v>
      </c>
      <c r="P24" s="501">
        <v>255</v>
      </c>
      <c r="Q24" s="501">
        <v>221</v>
      </c>
      <c r="R24" s="552">
        <v>329</v>
      </c>
    </row>
    <row r="25" spans="2:18" s="172" customFormat="1" ht="15.75" x14ac:dyDescent="0.25">
      <c r="B25" s="554" t="s">
        <v>239</v>
      </c>
      <c r="C25" s="882">
        <f t="shared" si="4"/>
        <v>535</v>
      </c>
      <c r="D25" s="884">
        <f t="shared" si="5"/>
        <v>1872</v>
      </c>
      <c r="E25" s="884">
        <f t="shared" si="6"/>
        <v>982</v>
      </c>
      <c r="F25" s="884">
        <f t="shared" si="7"/>
        <v>890</v>
      </c>
      <c r="G25" s="422">
        <v>296</v>
      </c>
      <c r="H25" s="486">
        <v>239</v>
      </c>
      <c r="I25" s="1">
        <v>197</v>
      </c>
      <c r="J25" s="486">
        <v>179</v>
      </c>
      <c r="K25" s="486">
        <v>155</v>
      </c>
      <c r="L25" s="486">
        <v>156</v>
      </c>
      <c r="M25" s="486">
        <v>295</v>
      </c>
      <c r="N25" s="486">
        <v>174</v>
      </c>
      <c r="O25" s="486">
        <v>152</v>
      </c>
      <c r="P25" s="486">
        <v>173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549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15198</v>
      </c>
      <c r="D27" s="884">
        <f t="shared" ref="D27:D33" si="9">SUM(I27:S27)</f>
        <v>70249</v>
      </c>
      <c r="E27" s="884">
        <f t="shared" ref="E27:E33" si="10">SUM(I27:M27)</f>
        <v>38294</v>
      </c>
      <c r="F27" s="884">
        <f t="shared" ref="F27:F33" si="11">SUM(N27:S27)</f>
        <v>31955</v>
      </c>
      <c r="G27" s="69">
        <v>7406</v>
      </c>
      <c r="H27" s="544">
        <v>7792</v>
      </c>
      <c r="I27" s="1">
        <v>6628</v>
      </c>
      <c r="J27" s="486">
        <v>9008</v>
      </c>
      <c r="K27" s="486">
        <v>6637</v>
      </c>
      <c r="L27" s="9">
        <v>7925</v>
      </c>
      <c r="M27" s="9">
        <v>8096</v>
      </c>
      <c r="N27" s="9">
        <v>6927</v>
      </c>
      <c r="O27" s="9">
        <v>7832</v>
      </c>
      <c r="P27" s="9">
        <v>5772</v>
      </c>
      <c r="Q27" s="9">
        <v>5997</v>
      </c>
      <c r="R27" s="553">
        <v>5427</v>
      </c>
    </row>
    <row r="28" spans="2:18" ht="15.75" x14ac:dyDescent="0.25">
      <c r="B28" s="556" t="s">
        <v>39</v>
      </c>
      <c r="C28" s="885">
        <f t="shared" si="8"/>
        <v>3721</v>
      </c>
      <c r="D28" s="883">
        <f t="shared" si="9"/>
        <v>22110</v>
      </c>
      <c r="E28" s="883">
        <f t="shared" si="10"/>
        <v>12152</v>
      </c>
      <c r="F28" s="883">
        <f t="shared" si="11"/>
        <v>9958</v>
      </c>
      <c r="G28" s="68">
        <v>1745</v>
      </c>
      <c r="H28" s="557">
        <v>1976</v>
      </c>
      <c r="I28" s="5">
        <v>2650</v>
      </c>
      <c r="J28" s="501">
        <v>2046</v>
      </c>
      <c r="K28" s="501">
        <v>2406</v>
      </c>
      <c r="L28" s="12">
        <v>2394</v>
      </c>
      <c r="M28" s="12">
        <v>2656</v>
      </c>
      <c r="N28" s="12">
        <v>2441</v>
      </c>
      <c r="O28" s="12">
        <v>1851</v>
      </c>
      <c r="P28" s="12">
        <v>1595</v>
      </c>
      <c r="Q28" s="12">
        <v>2360</v>
      </c>
      <c r="R28" s="511">
        <v>1711</v>
      </c>
    </row>
    <row r="29" spans="2:18" ht="15.75" x14ac:dyDescent="0.25">
      <c r="B29" s="556" t="s">
        <v>43</v>
      </c>
      <c r="C29" s="885">
        <f t="shared" si="8"/>
        <v>2433</v>
      </c>
      <c r="D29" s="883">
        <f t="shared" si="9"/>
        <v>12023</v>
      </c>
      <c r="E29" s="883">
        <f t="shared" si="10"/>
        <v>7505</v>
      </c>
      <c r="F29" s="883">
        <f t="shared" si="11"/>
        <v>4518</v>
      </c>
      <c r="G29" s="68">
        <v>986</v>
      </c>
      <c r="H29" s="557">
        <v>1447</v>
      </c>
      <c r="I29" s="5">
        <v>1417</v>
      </c>
      <c r="J29" s="501">
        <v>2107</v>
      </c>
      <c r="K29" s="501">
        <v>1376</v>
      </c>
      <c r="L29" s="12">
        <v>1293</v>
      </c>
      <c r="M29" s="12">
        <v>1312</v>
      </c>
      <c r="N29" s="12">
        <v>1004</v>
      </c>
      <c r="O29" s="12">
        <v>1102</v>
      </c>
      <c r="P29" s="12">
        <v>695</v>
      </c>
      <c r="Q29" s="12">
        <v>487</v>
      </c>
      <c r="R29" s="511">
        <v>1230</v>
      </c>
    </row>
    <row r="30" spans="2:18" ht="15.75" x14ac:dyDescent="0.25">
      <c r="B30" s="556" t="s">
        <v>56</v>
      </c>
      <c r="C30" s="885">
        <f t="shared" si="8"/>
        <v>969</v>
      </c>
      <c r="D30" s="883">
        <f t="shared" si="9"/>
        <v>3143</v>
      </c>
      <c r="E30" s="883">
        <f t="shared" si="10"/>
        <v>1666</v>
      </c>
      <c r="F30" s="883">
        <f t="shared" si="11"/>
        <v>1477</v>
      </c>
      <c r="G30" s="68">
        <v>481</v>
      </c>
      <c r="H30" s="557">
        <v>488</v>
      </c>
      <c r="I30" s="5">
        <v>342</v>
      </c>
      <c r="J30" s="501">
        <v>399</v>
      </c>
      <c r="K30" s="501">
        <v>312</v>
      </c>
      <c r="L30" s="12">
        <v>294</v>
      </c>
      <c r="M30" s="12">
        <v>319</v>
      </c>
      <c r="N30" s="12">
        <v>355</v>
      </c>
      <c r="O30" s="12">
        <v>429</v>
      </c>
      <c r="P30" s="12">
        <v>315</v>
      </c>
      <c r="Q30" s="12">
        <v>183</v>
      </c>
      <c r="R30" s="511">
        <v>195</v>
      </c>
    </row>
    <row r="31" spans="2:18" ht="15.75" x14ac:dyDescent="0.25">
      <c r="B31" s="556" t="s">
        <v>74</v>
      </c>
      <c r="C31" s="885">
        <f t="shared" si="8"/>
        <v>2100</v>
      </c>
      <c r="D31" s="883">
        <f t="shared" si="9"/>
        <v>8558</v>
      </c>
      <c r="E31" s="883">
        <f t="shared" si="10"/>
        <v>4449</v>
      </c>
      <c r="F31" s="883">
        <f t="shared" si="11"/>
        <v>4109</v>
      </c>
      <c r="G31" s="68">
        <v>902</v>
      </c>
      <c r="H31" s="557">
        <v>1198</v>
      </c>
      <c r="I31" s="5">
        <v>930</v>
      </c>
      <c r="J31" s="501">
        <v>863</v>
      </c>
      <c r="K31" s="501">
        <v>886</v>
      </c>
      <c r="L31" s="12">
        <v>847</v>
      </c>
      <c r="M31" s="12">
        <v>923</v>
      </c>
      <c r="N31" s="12">
        <v>860</v>
      </c>
      <c r="O31" s="12">
        <v>926</v>
      </c>
      <c r="P31" s="12">
        <v>751</v>
      </c>
      <c r="Q31" s="12">
        <v>801</v>
      </c>
      <c r="R31" s="511">
        <v>771</v>
      </c>
    </row>
    <row r="32" spans="2:18" ht="15.75" x14ac:dyDescent="0.25">
      <c r="B32" s="556" t="s">
        <v>79</v>
      </c>
      <c r="C32" s="885">
        <f t="shared" si="8"/>
        <v>2797</v>
      </c>
      <c r="D32" s="883">
        <f t="shared" si="9"/>
        <v>15518</v>
      </c>
      <c r="E32" s="883">
        <f t="shared" si="10"/>
        <v>7791</v>
      </c>
      <c r="F32" s="883">
        <f t="shared" si="11"/>
        <v>7727</v>
      </c>
      <c r="G32" s="68">
        <v>1735</v>
      </c>
      <c r="H32" s="557">
        <v>1062</v>
      </c>
      <c r="I32" s="5">
        <v>779</v>
      </c>
      <c r="J32" s="501">
        <v>2046</v>
      </c>
      <c r="K32" s="501">
        <v>1219</v>
      </c>
      <c r="L32" s="12">
        <v>2154</v>
      </c>
      <c r="M32" s="12">
        <v>1593</v>
      </c>
      <c r="N32" s="12">
        <v>1446</v>
      </c>
      <c r="O32" s="12">
        <v>2267</v>
      </c>
      <c r="P32" s="12">
        <v>1686</v>
      </c>
      <c r="Q32" s="12">
        <v>1177</v>
      </c>
      <c r="R32" s="511">
        <v>1151</v>
      </c>
    </row>
    <row r="33" spans="2:18" ht="15.75" x14ac:dyDescent="0.25">
      <c r="B33" s="556" t="s">
        <v>42</v>
      </c>
      <c r="C33" s="885">
        <f t="shared" si="8"/>
        <v>3178</v>
      </c>
      <c r="D33" s="883">
        <f t="shared" si="9"/>
        <v>8897</v>
      </c>
      <c r="E33" s="883">
        <f t="shared" si="10"/>
        <v>4731</v>
      </c>
      <c r="F33" s="883">
        <f t="shared" si="11"/>
        <v>4166</v>
      </c>
      <c r="G33" s="68">
        <v>1557</v>
      </c>
      <c r="H33" s="557">
        <v>1621</v>
      </c>
      <c r="I33" s="5">
        <v>510</v>
      </c>
      <c r="J33" s="501">
        <v>1547</v>
      </c>
      <c r="K33" s="501">
        <v>438</v>
      </c>
      <c r="L33" s="12">
        <v>943</v>
      </c>
      <c r="M33" s="12">
        <v>1293</v>
      </c>
      <c r="N33" s="12">
        <v>821</v>
      </c>
      <c r="O33" s="12">
        <v>1257</v>
      </c>
      <c r="P33" s="12">
        <v>730</v>
      </c>
      <c r="Q33" s="12">
        <v>989</v>
      </c>
      <c r="R33" s="511">
        <v>369</v>
      </c>
    </row>
    <row r="34" spans="2:18" ht="15.75" x14ac:dyDescent="0.25">
      <c r="B34" s="556"/>
      <c r="C34" s="68"/>
      <c r="D34" s="12"/>
      <c r="E34" s="12"/>
      <c r="F34" s="12"/>
      <c r="G34" s="68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13903</v>
      </c>
      <c r="D35" s="884">
        <f t="shared" ref="D35:D38" si="13">SUM(I35:S35)</f>
        <v>58057</v>
      </c>
      <c r="E35" s="884">
        <f t="shared" ref="E35:E38" si="14">SUM(I35:M35)</f>
        <v>31839</v>
      </c>
      <c r="F35" s="884">
        <f t="shared" ref="F35:F38" si="15">SUM(N35:S35)</f>
        <v>26218</v>
      </c>
      <c r="G35" s="69">
        <v>7119</v>
      </c>
      <c r="H35" s="544">
        <v>6784</v>
      </c>
      <c r="I35" s="1">
        <v>8201</v>
      </c>
      <c r="J35" s="486">
        <v>6214</v>
      </c>
      <c r="K35" s="486">
        <v>6148</v>
      </c>
      <c r="L35" s="9">
        <v>6136</v>
      </c>
      <c r="M35" s="9">
        <v>5140</v>
      </c>
      <c r="N35" s="9">
        <v>6442</v>
      </c>
      <c r="O35" s="9">
        <v>5910</v>
      </c>
      <c r="P35" s="9">
        <v>5938</v>
      </c>
      <c r="Q35" s="9">
        <v>4383</v>
      </c>
      <c r="R35" s="553">
        <v>3545</v>
      </c>
    </row>
    <row r="36" spans="2:18" s="297" customFormat="1" ht="15.75" x14ac:dyDescent="0.25">
      <c r="B36" s="556" t="s">
        <v>70</v>
      </c>
      <c r="C36" s="885">
        <f t="shared" si="12"/>
        <v>5380</v>
      </c>
      <c r="D36" s="883">
        <f t="shared" si="13"/>
        <v>14627</v>
      </c>
      <c r="E36" s="883">
        <f t="shared" si="14"/>
        <v>9509</v>
      </c>
      <c r="F36" s="883">
        <f t="shared" si="15"/>
        <v>5118</v>
      </c>
      <c r="G36" s="68">
        <v>2803</v>
      </c>
      <c r="H36" s="557">
        <v>2577</v>
      </c>
      <c r="I36" s="5">
        <v>2407</v>
      </c>
      <c r="J36" s="501">
        <v>2000</v>
      </c>
      <c r="K36" s="501">
        <v>1893</v>
      </c>
      <c r="L36" s="12">
        <v>1906</v>
      </c>
      <c r="M36" s="12">
        <v>1303</v>
      </c>
      <c r="N36" s="12">
        <v>1311</v>
      </c>
      <c r="O36" s="12">
        <v>1220</v>
      </c>
      <c r="P36" s="12">
        <v>1004</v>
      </c>
      <c r="Q36" s="12">
        <v>644</v>
      </c>
      <c r="R36" s="511">
        <v>939</v>
      </c>
    </row>
    <row r="37" spans="2:18" s="297" customFormat="1" ht="15.75" x14ac:dyDescent="0.25">
      <c r="B37" s="556" t="s">
        <v>87</v>
      </c>
      <c r="C37" s="885">
        <f t="shared" si="12"/>
        <v>3343</v>
      </c>
      <c r="D37" s="883">
        <f t="shared" si="13"/>
        <v>26804</v>
      </c>
      <c r="E37" s="883">
        <f t="shared" si="14"/>
        <v>11059</v>
      </c>
      <c r="F37" s="883">
        <f t="shared" si="15"/>
        <v>15745</v>
      </c>
      <c r="G37" s="68">
        <v>1857</v>
      </c>
      <c r="H37" s="557">
        <v>1486</v>
      </c>
      <c r="I37" s="5">
        <v>3225</v>
      </c>
      <c r="J37" s="501">
        <v>1947</v>
      </c>
      <c r="K37" s="501">
        <v>1637</v>
      </c>
      <c r="L37" s="12">
        <v>2170</v>
      </c>
      <c r="M37" s="12">
        <v>2080</v>
      </c>
      <c r="N37" s="12">
        <v>3839</v>
      </c>
      <c r="O37" s="12">
        <v>3514</v>
      </c>
      <c r="P37" s="12">
        <v>3981</v>
      </c>
      <c r="Q37" s="12">
        <v>2512</v>
      </c>
      <c r="R37" s="511">
        <v>1899</v>
      </c>
    </row>
    <row r="38" spans="2:18" s="297" customFormat="1" ht="15.75" x14ac:dyDescent="0.25">
      <c r="B38" s="556" t="s">
        <v>91</v>
      </c>
      <c r="C38" s="885">
        <f t="shared" si="12"/>
        <v>5180</v>
      </c>
      <c r="D38" s="883">
        <f t="shared" si="13"/>
        <v>16626</v>
      </c>
      <c r="E38" s="883">
        <f t="shared" si="14"/>
        <v>11271</v>
      </c>
      <c r="F38" s="883">
        <f t="shared" si="15"/>
        <v>5355</v>
      </c>
      <c r="G38" s="68">
        <v>2459</v>
      </c>
      <c r="H38" s="557">
        <v>2721</v>
      </c>
      <c r="I38" s="5">
        <v>2569</v>
      </c>
      <c r="J38" s="501">
        <v>2267</v>
      </c>
      <c r="K38" s="501">
        <v>2618</v>
      </c>
      <c r="L38" s="12">
        <v>2060</v>
      </c>
      <c r="M38" s="12">
        <v>1757</v>
      </c>
      <c r="N38" s="12">
        <v>1292</v>
      </c>
      <c r="O38" s="12">
        <v>1176</v>
      </c>
      <c r="P38" s="12">
        <v>953</v>
      </c>
      <c r="Q38" s="12">
        <v>1227</v>
      </c>
      <c r="R38" s="511">
        <v>707</v>
      </c>
    </row>
    <row r="39" spans="2:18" ht="15.75" x14ac:dyDescent="0.25">
      <c r="B39" s="556"/>
      <c r="C39" s="68"/>
      <c r="D39" s="12"/>
      <c r="E39" s="12"/>
      <c r="F39" s="12"/>
      <c r="G39" s="68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3159</v>
      </c>
      <c r="D40" s="884">
        <f t="shared" ref="D40:D43" si="17">SUM(I40:S40)</f>
        <v>17807</v>
      </c>
      <c r="E40" s="884">
        <f t="shared" ref="E40:E43" si="18">SUM(I40:M40)</f>
        <v>9843</v>
      </c>
      <c r="F40" s="884">
        <f t="shared" ref="F40:F43" si="19">SUM(N40:S40)</f>
        <v>7964</v>
      </c>
      <c r="G40" s="69">
        <v>1530</v>
      </c>
      <c r="H40" s="544">
        <v>1629</v>
      </c>
      <c r="I40" s="1">
        <v>1895</v>
      </c>
      <c r="J40" s="486">
        <v>1849</v>
      </c>
      <c r="K40" s="486">
        <v>2109</v>
      </c>
      <c r="L40" s="9">
        <v>1803</v>
      </c>
      <c r="M40" s="9">
        <v>2187</v>
      </c>
      <c r="N40" s="9">
        <v>1460</v>
      </c>
      <c r="O40" s="9">
        <v>2017</v>
      </c>
      <c r="P40" s="9">
        <v>1552</v>
      </c>
      <c r="Q40" s="9">
        <v>1724</v>
      </c>
      <c r="R40" s="553">
        <v>1211</v>
      </c>
    </row>
    <row r="41" spans="2:18" ht="15.75" x14ac:dyDescent="0.25">
      <c r="B41" s="556" t="s">
        <v>44</v>
      </c>
      <c r="C41" s="885">
        <f t="shared" si="16"/>
        <v>579</v>
      </c>
      <c r="D41" s="883">
        <f t="shared" si="17"/>
        <v>2600</v>
      </c>
      <c r="E41" s="883">
        <f t="shared" si="18"/>
        <v>1445</v>
      </c>
      <c r="F41" s="883">
        <f t="shared" si="19"/>
        <v>1155</v>
      </c>
      <c r="G41" s="68">
        <v>240</v>
      </c>
      <c r="H41" s="557">
        <v>339</v>
      </c>
      <c r="I41" s="5">
        <v>430</v>
      </c>
      <c r="J41" s="501">
        <v>184</v>
      </c>
      <c r="K41" s="501">
        <v>263</v>
      </c>
      <c r="L41" s="12">
        <v>236</v>
      </c>
      <c r="M41" s="12">
        <v>332</v>
      </c>
      <c r="N41" s="12">
        <v>213</v>
      </c>
      <c r="O41" s="12">
        <v>221</v>
      </c>
      <c r="P41" s="12">
        <v>276</v>
      </c>
      <c r="Q41" s="12">
        <v>223</v>
      </c>
      <c r="R41" s="511">
        <v>222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8420</v>
      </c>
      <c r="E42" s="883">
        <f t="shared" si="18"/>
        <v>4275</v>
      </c>
      <c r="F42" s="883">
        <f t="shared" si="19"/>
        <v>4145</v>
      </c>
      <c r="G42" s="68">
        <v>931</v>
      </c>
      <c r="H42" s="557">
        <v>735</v>
      </c>
      <c r="I42" s="5">
        <v>776</v>
      </c>
      <c r="J42" s="501">
        <v>734</v>
      </c>
      <c r="K42" s="501">
        <v>682</v>
      </c>
      <c r="L42" s="12">
        <v>869</v>
      </c>
      <c r="M42" s="12">
        <v>1214</v>
      </c>
      <c r="N42" s="12">
        <v>790</v>
      </c>
      <c r="O42" s="12">
        <v>1391</v>
      </c>
      <c r="P42" s="12">
        <v>671</v>
      </c>
      <c r="Q42" s="12">
        <v>717</v>
      </c>
      <c r="R42" s="511">
        <v>576</v>
      </c>
    </row>
    <row r="43" spans="2:18" ht="15.75" x14ac:dyDescent="0.25">
      <c r="B43" s="556" t="s">
        <v>103</v>
      </c>
      <c r="C43" s="885">
        <f t="shared" si="16"/>
        <v>914</v>
      </c>
      <c r="D43" s="883">
        <f t="shared" si="17"/>
        <v>6787</v>
      </c>
      <c r="E43" s="883">
        <f t="shared" si="18"/>
        <v>4123</v>
      </c>
      <c r="F43" s="883">
        <f t="shared" si="19"/>
        <v>2664</v>
      </c>
      <c r="G43" s="68">
        <v>359</v>
      </c>
      <c r="H43" s="557">
        <v>555</v>
      </c>
      <c r="I43" s="5">
        <v>689</v>
      </c>
      <c r="J43" s="501">
        <v>931</v>
      </c>
      <c r="K43" s="501">
        <v>1164</v>
      </c>
      <c r="L43" s="12">
        <v>698</v>
      </c>
      <c r="M43" s="12">
        <v>641</v>
      </c>
      <c r="N43" s="12">
        <v>457</v>
      </c>
      <c r="O43" s="12">
        <v>405</v>
      </c>
      <c r="P43" s="12">
        <v>605</v>
      </c>
      <c r="Q43" s="12">
        <v>784</v>
      </c>
      <c r="R43" s="511">
        <v>413</v>
      </c>
    </row>
    <row r="44" spans="2:18" ht="15.75" x14ac:dyDescent="0.25">
      <c r="B44" s="556"/>
      <c r="C44" s="68"/>
      <c r="D44" s="12"/>
      <c r="E44" s="12"/>
      <c r="F44" s="12"/>
      <c r="G44" s="68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942</v>
      </c>
      <c r="D45" s="884">
        <f t="shared" ref="D45:D48" si="21">SUM(I45:S45)</f>
        <v>4096</v>
      </c>
      <c r="E45" s="884">
        <f t="shared" ref="E45:E48" si="22">SUM(I45:M45)</f>
        <v>2124</v>
      </c>
      <c r="F45" s="884">
        <f t="shared" ref="F45:F48" si="23">SUM(N45:S45)</f>
        <v>1972</v>
      </c>
      <c r="G45" s="69">
        <v>521</v>
      </c>
      <c r="H45" s="544">
        <v>421</v>
      </c>
      <c r="I45" s="1">
        <v>419</v>
      </c>
      <c r="J45" s="486">
        <v>432</v>
      </c>
      <c r="K45" s="486">
        <v>396</v>
      </c>
      <c r="L45" s="9">
        <v>284</v>
      </c>
      <c r="M45" s="9">
        <v>593</v>
      </c>
      <c r="N45" s="9">
        <v>384</v>
      </c>
      <c r="O45" s="9">
        <v>465</v>
      </c>
      <c r="P45" s="9">
        <v>319</v>
      </c>
      <c r="Q45" s="9">
        <v>331</v>
      </c>
      <c r="R45" s="553">
        <v>473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507</v>
      </c>
      <c r="E46" s="883">
        <f t="shared" si="22"/>
        <v>206</v>
      </c>
      <c r="F46" s="883">
        <f t="shared" si="23"/>
        <v>301</v>
      </c>
      <c r="G46" s="68">
        <v>36</v>
      </c>
      <c r="H46" s="557">
        <v>19</v>
      </c>
      <c r="I46" s="5">
        <v>65</v>
      </c>
      <c r="J46" s="501">
        <v>30</v>
      </c>
      <c r="K46" s="501">
        <v>21</v>
      </c>
      <c r="L46" s="12">
        <v>41</v>
      </c>
      <c r="M46" s="12">
        <v>49</v>
      </c>
      <c r="N46" s="12">
        <v>25</v>
      </c>
      <c r="O46" s="12">
        <v>46</v>
      </c>
      <c r="P46" s="12">
        <v>38</v>
      </c>
      <c r="Q46" s="12">
        <v>70</v>
      </c>
      <c r="R46" s="511">
        <v>122</v>
      </c>
    </row>
    <row r="47" spans="2:18" ht="15.75" x14ac:dyDescent="0.25">
      <c r="B47" s="556" t="s">
        <v>73</v>
      </c>
      <c r="C47" s="885">
        <f t="shared" si="20"/>
        <v>271</v>
      </c>
      <c r="D47" s="883">
        <f t="shared" si="21"/>
        <v>988</v>
      </c>
      <c r="E47" s="883">
        <f t="shared" si="22"/>
        <v>533</v>
      </c>
      <c r="F47" s="883">
        <f t="shared" si="23"/>
        <v>455</v>
      </c>
      <c r="G47" s="68">
        <v>153</v>
      </c>
      <c r="H47" s="557">
        <v>118</v>
      </c>
      <c r="I47" s="5">
        <v>107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11">
        <v>95</v>
      </c>
    </row>
    <row r="48" spans="2:18" ht="15.75" x14ac:dyDescent="0.25">
      <c r="B48" s="556" t="s">
        <v>116</v>
      </c>
      <c r="C48" s="885">
        <f t="shared" si="20"/>
        <v>616</v>
      </c>
      <c r="D48" s="883">
        <f t="shared" si="21"/>
        <v>2601</v>
      </c>
      <c r="E48" s="883">
        <f t="shared" si="22"/>
        <v>1385</v>
      </c>
      <c r="F48" s="883">
        <f t="shared" si="23"/>
        <v>1216</v>
      </c>
      <c r="G48" s="68">
        <v>332</v>
      </c>
      <c r="H48" s="557">
        <v>284</v>
      </c>
      <c r="I48" s="5">
        <v>247</v>
      </c>
      <c r="J48" s="501">
        <v>310</v>
      </c>
      <c r="K48" s="501">
        <v>308</v>
      </c>
      <c r="L48" s="12">
        <v>200</v>
      </c>
      <c r="M48" s="12">
        <v>320</v>
      </c>
      <c r="N48" s="12">
        <v>274</v>
      </c>
      <c r="O48" s="12">
        <v>351</v>
      </c>
      <c r="P48" s="12">
        <v>167</v>
      </c>
      <c r="Q48" s="12">
        <v>168</v>
      </c>
      <c r="R48" s="511">
        <v>256</v>
      </c>
    </row>
    <row r="49" spans="2:18" ht="15.75" x14ac:dyDescent="0.25">
      <c r="B49" s="556"/>
      <c r="C49" s="68"/>
      <c r="D49" s="12"/>
      <c r="E49" s="12"/>
      <c r="F49" s="12"/>
      <c r="G49" s="68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1817</v>
      </c>
      <c r="D50" s="884">
        <f t="shared" ref="D50:D55" si="25">SUM(I50:S50)</f>
        <v>6621</v>
      </c>
      <c r="E50" s="884">
        <f t="shared" ref="E50:E55" si="26">SUM(I50:M50)</f>
        <v>2586</v>
      </c>
      <c r="F50" s="884">
        <f t="shared" ref="F50:F55" si="27">SUM(N50:S50)</f>
        <v>4035</v>
      </c>
      <c r="G50" s="69">
        <v>1104</v>
      </c>
      <c r="H50" s="544">
        <v>713</v>
      </c>
      <c r="I50" s="1">
        <v>687</v>
      </c>
      <c r="J50" s="486">
        <v>628</v>
      </c>
      <c r="K50" s="486">
        <v>464</v>
      </c>
      <c r="L50" s="9">
        <v>386</v>
      </c>
      <c r="M50" s="9">
        <v>421</v>
      </c>
      <c r="N50" s="9">
        <v>583</v>
      </c>
      <c r="O50" s="9">
        <v>796</v>
      </c>
      <c r="P50" s="9">
        <v>1120</v>
      </c>
      <c r="Q50" s="9">
        <v>704</v>
      </c>
      <c r="R50" s="553">
        <v>832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508</v>
      </c>
      <c r="E51" s="883">
        <f t="shared" si="26"/>
        <v>310</v>
      </c>
      <c r="F51" s="883">
        <f t="shared" si="27"/>
        <v>198</v>
      </c>
      <c r="G51" s="68">
        <v>95</v>
      </c>
      <c r="H51" s="557">
        <v>75</v>
      </c>
      <c r="I51" s="5">
        <v>65</v>
      </c>
      <c r="J51" s="501">
        <v>59</v>
      </c>
      <c r="K51" s="501">
        <v>55</v>
      </c>
      <c r="L51" s="12">
        <v>85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11">
        <v>67</v>
      </c>
    </row>
    <row r="52" spans="2:18" ht="15.75" x14ac:dyDescent="0.25">
      <c r="B52" s="556" t="s">
        <v>57</v>
      </c>
      <c r="C52" s="885">
        <f t="shared" si="24"/>
        <v>600</v>
      </c>
      <c r="D52" s="883">
        <f t="shared" si="25"/>
        <v>2501</v>
      </c>
      <c r="E52" s="883">
        <f t="shared" si="26"/>
        <v>629</v>
      </c>
      <c r="F52" s="883">
        <f t="shared" si="27"/>
        <v>1872</v>
      </c>
      <c r="G52" s="68">
        <v>366</v>
      </c>
      <c r="H52" s="557">
        <v>234</v>
      </c>
      <c r="I52" s="5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278</v>
      </c>
      <c r="O52" s="12">
        <v>225</v>
      </c>
      <c r="P52" s="12">
        <v>701</v>
      </c>
      <c r="Q52" s="12">
        <v>304</v>
      </c>
      <c r="R52" s="511">
        <v>364</v>
      </c>
    </row>
    <row r="53" spans="2:18" ht="15.75" x14ac:dyDescent="0.25">
      <c r="B53" s="556" t="s">
        <v>80</v>
      </c>
      <c r="C53" s="885">
        <f t="shared" si="24"/>
        <v>94</v>
      </c>
      <c r="D53" s="883">
        <f t="shared" si="25"/>
        <v>376</v>
      </c>
      <c r="E53" s="883">
        <f t="shared" si="26"/>
        <v>139</v>
      </c>
      <c r="F53" s="883">
        <f t="shared" si="27"/>
        <v>237</v>
      </c>
      <c r="G53" s="68">
        <v>48</v>
      </c>
      <c r="H53" s="557">
        <v>46</v>
      </c>
      <c r="I53" s="5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31</v>
      </c>
      <c r="Q53" s="12">
        <v>46</v>
      </c>
      <c r="R53" s="511">
        <v>61</v>
      </c>
    </row>
    <row r="54" spans="2:18" ht="15.75" x14ac:dyDescent="0.25">
      <c r="B54" s="556" t="s">
        <v>94</v>
      </c>
      <c r="C54" s="885">
        <f t="shared" si="24"/>
        <v>730</v>
      </c>
      <c r="D54" s="883">
        <f t="shared" si="25"/>
        <v>2051</v>
      </c>
      <c r="E54" s="883">
        <f t="shared" si="26"/>
        <v>1134</v>
      </c>
      <c r="F54" s="883">
        <f t="shared" si="27"/>
        <v>917</v>
      </c>
      <c r="G54" s="68">
        <v>428</v>
      </c>
      <c r="H54" s="557">
        <v>302</v>
      </c>
      <c r="I54" s="5">
        <v>339</v>
      </c>
      <c r="J54" s="501">
        <v>279</v>
      </c>
      <c r="K54" s="501">
        <v>203</v>
      </c>
      <c r="L54" s="12">
        <v>145</v>
      </c>
      <c r="M54" s="12">
        <v>168</v>
      </c>
      <c r="N54" s="12">
        <v>173</v>
      </c>
      <c r="O54" s="12">
        <v>237</v>
      </c>
      <c r="P54" s="12">
        <v>184</v>
      </c>
      <c r="Q54" s="12">
        <v>156</v>
      </c>
      <c r="R54" s="511">
        <v>167</v>
      </c>
    </row>
    <row r="55" spans="2:18" ht="15.75" x14ac:dyDescent="0.25">
      <c r="B55" s="556" t="s">
        <v>110</v>
      </c>
      <c r="C55" s="885">
        <f t="shared" si="24"/>
        <v>223</v>
      </c>
      <c r="D55" s="883">
        <f t="shared" si="25"/>
        <v>1185</v>
      </c>
      <c r="E55" s="883">
        <f t="shared" si="26"/>
        <v>374</v>
      </c>
      <c r="F55" s="883">
        <f t="shared" si="27"/>
        <v>811</v>
      </c>
      <c r="G55" s="68">
        <v>167</v>
      </c>
      <c r="H55" s="557">
        <v>56</v>
      </c>
      <c r="I55" s="5">
        <v>70</v>
      </c>
      <c r="J55" s="501">
        <v>107</v>
      </c>
      <c r="K55" s="501">
        <v>74</v>
      </c>
      <c r="L55" s="12">
        <v>50</v>
      </c>
      <c r="M55" s="12">
        <v>73</v>
      </c>
      <c r="N55" s="12">
        <v>43</v>
      </c>
      <c r="O55" s="12">
        <v>250</v>
      </c>
      <c r="P55" s="12">
        <v>176</v>
      </c>
      <c r="Q55" s="12">
        <v>169</v>
      </c>
      <c r="R55" s="511">
        <v>173</v>
      </c>
    </row>
    <row r="56" spans="2:18" ht="15.75" x14ac:dyDescent="0.25">
      <c r="B56" s="556"/>
      <c r="C56" s="68"/>
      <c r="D56" s="12"/>
      <c r="E56" s="12"/>
      <c r="F56" s="12"/>
      <c r="G56" s="68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1459</v>
      </c>
      <c r="D57" s="884">
        <f t="shared" ref="D57:D61" si="29">SUM(I57:S57)</f>
        <v>5511</v>
      </c>
      <c r="E57" s="884">
        <f t="shared" ref="E57:E61" si="30">SUM(I57:M57)</f>
        <v>2777</v>
      </c>
      <c r="F57" s="884">
        <f t="shared" ref="F57:F61" si="31">SUM(N57:S57)</f>
        <v>2734</v>
      </c>
      <c r="G57" s="69">
        <v>816</v>
      </c>
      <c r="H57" s="544">
        <v>643</v>
      </c>
      <c r="I57" s="1">
        <v>661</v>
      </c>
      <c r="J57" s="486">
        <v>516</v>
      </c>
      <c r="K57" s="486">
        <v>470</v>
      </c>
      <c r="L57" s="9">
        <v>510</v>
      </c>
      <c r="M57" s="9">
        <v>620</v>
      </c>
      <c r="N57" s="9">
        <v>535</v>
      </c>
      <c r="O57" s="9">
        <v>898</v>
      </c>
      <c r="P57" s="9">
        <v>516</v>
      </c>
      <c r="Q57" s="544">
        <v>342</v>
      </c>
      <c r="R57" s="558">
        <v>443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618</v>
      </c>
      <c r="E58" s="883">
        <f t="shared" si="30"/>
        <v>268</v>
      </c>
      <c r="F58" s="883">
        <f t="shared" si="31"/>
        <v>350</v>
      </c>
      <c r="G58" s="68">
        <v>69</v>
      </c>
      <c r="H58" s="557">
        <v>58</v>
      </c>
      <c r="I58" s="5">
        <v>54</v>
      </c>
      <c r="J58" s="501">
        <v>54</v>
      </c>
      <c r="K58" s="501">
        <v>43</v>
      </c>
      <c r="L58" s="12">
        <v>81</v>
      </c>
      <c r="M58" s="12">
        <v>36</v>
      </c>
      <c r="N58" s="12">
        <v>27</v>
      </c>
      <c r="O58" s="12">
        <v>36</v>
      </c>
      <c r="P58" s="12">
        <v>79</v>
      </c>
      <c r="Q58" s="12">
        <v>52</v>
      </c>
      <c r="R58" s="511">
        <v>156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576</v>
      </c>
      <c r="E59" s="883">
        <f t="shared" si="30"/>
        <v>283</v>
      </c>
      <c r="F59" s="883">
        <f t="shared" si="31"/>
        <v>293</v>
      </c>
      <c r="G59" s="68">
        <v>62</v>
      </c>
      <c r="H59" s="557">
        <v>20</v>
      </c>
      <c r="I59" s="5">
        <v>25</v>
      </c>
      <c r="J59" s="501">
        <v>36</v>
      </c>
      <c r="K59" s="501">
        <v>16</v>
      </c>
      <c r="L59" s="12">
        <v>25</v>
      </c>
      <c r="M59" s="12">
        <v>181</v>
      </c>
      <c r="N59" s="12">
        <v>140</v>
      </c>
      <c r="O59" s="12">
        <v>28</v>
      </c>
      <c r="P59" s="12">
        <v>15</v>
      </c>
      <c r="Q59" s="12">
        <v>62</v>
      </c>
      <c r="R59" s="511">
        <v>48</v>
      </c>
    </row>
    <row r="60" spans="2:18" ht="15.75" x14ac:dyDescent="0.25">
      <c r="B60" s="556" t="s">
        <v>127</v>
      </c>
      <c r="C60" s="885">
        <f t="shared" si="28"/>
        <v>523</v>
      </c>
      <c r="D60" s="883">
        <f t="shared" si="29"/>
        <v>2344</v>
      </c>
      <c r="E60" s="883">
        <f t="shared" si="30"/>
        <v>890</v>
      </c>
      <c r="F60" s="883">
        <f t="shared" si="31"/>
        <v>1454</v>
      </c>
      <c r="G60" s="68">
        <v>223</v>
      </c>
      <c r="H60" s="557">
        <v>300</v>
      </c>
      <c r="I60" s="5">
        <v>266</v>
      </c>
      <c r="J60" s="501">
        <v>187</v>
      </c>
      <c r="K60" s="501">
        <v>129</v>
      </c>
      <c r="L60" s="12">
        <v>171</v>
      </c>
      <c r="M60" s="12">
        <v>137</v>
      </c>
      <c r="N60" s="12">
        <v>168</v>
      </c>
      <c r="O60" s="12">
        <v>706</v>
      </c>
      <c r="P60" s="12">
        <v>327</v>
      </c>
      <c r="Q60" s="12">
        <v>107</v>
      </c>
      <c r="R60" s="511">
        <v>146</v>
      </c>
    </row>
    <row r="61" spans="2:18" ht="15.75" x14ac:dyDescent="0.25">
      <c r="B61" s="556" t="s">
        <v>134</v>
      </c>
      <c r="C61" s="885">
        <f t="shared" si="28"/>
        <v>727</v>
      </c>
      <c r="D61" s="883">
        <f t="shared" si="29"/>
        <v>1973</v>
      </c>
      <c r="E61" s="883">
        <f t="shared" si="30"/>
        <v>1336</v>
      </c>
      <c r="F61" s="883">
        <f t="shared" si="31"/>
        <v>637</v>
      </c>
      <c r="G61" s="68">
        <v>462</v>
      </c>
      <c r="H61" s="559">
        <v>265</v>
      </c>
      <c r="I61" s="5">
        <v>316</v>
      </c>
      <c r="J61" s="501">
        <v>239</v>
      </c>
      <c r="K61" s="501">
        <v>282</v>
      </c>
      <c r="L61" s="12">
        <v>233</v>
      </c>
      <c r="M61" s="12">
        <v>266</v>
      </c>
      <c r="N61" s="12">
        <v>200</v>
      </c>
      <c r="O61" s="12">
        <v>128</v>
      </c>
      <c r="P61" s="12">
        <v>95</v>
      </c>
      <c r="Q61" s="12">
        <v>121</v>
      </c>
      <c r="R61" s="511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CFD0-5B85-4F9B-B5A3-6CED4CF9D576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9.85546875" bestFit="1" customWidth="1"/>
    <col min="10" max="18" width="10.28515625" bestFit="1" customWidth="1"/>
  </cols>
  <sheetData>
    <row r="2" spans="2:18" ht="18" x14ac:dyDescent="0.25">
      <c r="B2" s="539" t="s">
        <v>346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344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25513</v>
      </c>
      <c r="D10" s="884">
        <f>SUM(I10:S10)</f>
        <v>106870</v>
      </c>
      <c r="E10" s="884">
        <f>SUM(I10:M10)</f>
        <v>59579</v>
      </c>
      <c r="F10" s="884">
        <f>SUM(N10:S10)</f>
        <v>47291</v>
      </c>
      <c r="G10" s="204">
        <v>12520</v>
      </c>
      <c r="H10" s="9">
        <v>12993</v>
      </c>
      <c r="I10" s="567">
        <v>12053</v>
      </c>
      <c r="J10" s="486">
        <v>12975</v>
      </c>
      <c r="K10" s="486">
        <v>12384</v>
      </c>
      <c r="L10" s="486">
        <v>11059</v>
      </c>
      <c r="M10" s="486">
        <v>11108</v>
      </c>
      <c r="N10" s="486">
        <v>10541</v>
      </c>
      <c r="O10" s="486">
        <v>10667</v>
      </c>
      <c r="P10" s="486">
        <v>9232</v>
      </c>
      <c r="Q10" s="486">
        <v>8362</v>
      </c>
      <c r="R10" s="547">
        <v>8489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23724</v>
      </c>
      <c r="D12" s="884">
        <f t="shared" ref="D12:D18" si="1">SUM(I12:S12)</f>
        <v>99980</v>
      </c>
      <c r="E12" s="884">
        <f t="shared" ref="E12:E18" si="2">SUM(I12:M12)</f>
        <v>56089</v>
      </c>
      <c r="F12" s="884">
        <f t="shared" ref="F12:F18" si="3">SUM(N12:S12)</f>
        <v>43891</v>
      </c>
      <c r="G12" s="301">
        <v>11446</v>
      </c>
      <c r="H12" s="9">
        <v>12278</v>
      </c>
      <c r="I12" s="567">
        <v>11368</v>
      </c>
      <c r="J12" s="486">
        <v>12331</v>
      </c>
      <c r="K12" s="486">
        <v>11765</v>
      </c>
      <c r="L12" s="486">
        <v>10393</v>
      </c>
      <c r="M12" s="486">
        <v>10232</v>
      </c>
      <c r="N12" s="486">
        <v>9874</v>
      </c>
      <c r="O12" s="486">
        <v>9900</v>
      </c>
      <c r="P12" s="486">
        <v>8586</v>
      </c>
      <c r="Q12" s="486">
        <v>7757</v>
      </c>
      <c r="R12" s="547">
        <v>7774</v>
      </c>
    </row>
    <row r="13" spans="2:18" ht="15.75" x14ac:dyDescent="0.25">
      <c r="B13" s="551" t="s">
        <v>228</v>
      </c>
      <c r="C13" s="885">
        <f t="shared" si="0"/>
        <v>10241</v>
      </c>
      <c r="D13" s="883">
        <f t="shared" si="1"/>
        <v>47892</v>
      </c>
      <c r="E13" s="883">
        <f t="shared" si="2"/>
        <v>27650</v>
      </c>
      <c r="F13" s="883">
        <f t="shared" si="3"/>
        <v>20242</v>
      </c>
      <c r="G13" s="303">
        <v>4542</v>
      </c>
      <c r="H13" s="12">
        <v>5699</v>
      </c>
      <c r="I13" s="510">
        <v>5357</v>
      </c>
      <c r="J13" s="501">
        <v>6201</v>
      </c>
      <c r="K13" s="501">
        <v>5563</v>
      </c>
      <c r="L13" s="501">
        <v>5395</v>
      </c>
      <c r="M13" s="501">
        <v>5134</v>
      </c>
      <c r="N13" s="501">
        <v>5224</v>
      </c>
      <c r="O13" s="501">
        <v>4946</v>
      </c>
      <c r="P13" s="501">
        <v>3671</v>
      </c>
      <c r="Q13" s="501">
        <v>3331</v>
      </c>
      <c r="R13" s="552">
        <v>3070</v>
      </c>
    </row>
    <row r="14" spans="2:18" ht="15.75" x14ac:dyDescent="0.25">
      <c r="B14" s="551" t="s">
        <v>229</v>
      </c>
      <c r="C14" s="885">
        <f t="shared" si="0"/>
        <v>12351</v>
      </c>
      <c r="D14" s="883">
        <f t="shared" si="1"/>
        <v>48311</v>
      </c>
      <c r="E14" s="883">
        <f t="shared" si="2"/>
        <v>26414</v>
      </c>
      <c r="F14" s="883">
        <f t="shared" si="3"/>
        <v>21897</v>
      </c>
      <c r="G14" s="303">
        <v>6315</v>
      </c>
      <c r="H14" s="12">
        <v>6036</v>
      </c>
      <c r="I14" s="510">
        <v>5515</v>
      </c>
      <c r="J14" s="501">
        <v>5623</v>
      </c>
      <c r="K14" s="501">
        <v>5810</v>
      </c>
      <c r="L14" s="501">
        <v>4699</v>
      </c>
      <c r="M14" s="501">
        <v>4767</v>
      </c>
      <c r="N14" s="501">
        <v>4324</v>
      </c>
      <c r="O14" s="501">
        <v>4539</v>
      </c>
      <c r="P14" s="501">
        <v>4627</v>
      </c>
      <c r="Q14" s="501">
        <v>4095</v>
      </c>
      <c r="R14" s="552">
        <v>4312</v>
      </c>
    </row>
    <row r="15" spans="2:18" ht="15.75" x14ac:dyDescent="0.25">
      <c r="B15" s="7" t="s">
        <v>342</v>
      </c>
      <c r="C15" s="885">
        <f t="shared" si="0"/>
        <v>1132</v>
      </c>
      <c r="D15" s="883">
        <f t="shared" si="1"/>
        <v>3777</v>
      </c>
      <c r="E15" s="883">
        <f t="shared" si="2"/>
        <v>2025</v>
      </c>
      <c r="F15" s="883">
        <f t="shared" si="3"/>
        <v>1752</v>
      </c>
      <c r="G15" s="303">
        <v>589</v>
      </c>
      <c r="H15" s="12">
        <v>543</v>
      </c>
      <c r="I15" s="510">
        <v>496</v>
      </c>
      <c r="J15" s="501">
        <v>507</v>
      </c>
      <c r="K15" s="12">
        <v>392</v>
      </c>
      <c r="L15" s="12">
        <v>299</v>
      </c>
      <c r="M15" s="12">
        <v>331</v>
      </c>
      <c r="N15" s="12">
        <v>326</v>
      </c>
      <c r="O15" s="12">
        <v>415</v>
      </c>
      <c r="P15" s="12">
        <v>288</v>
      </c>
      <c r="Q15" s="12">
        <v>331</v>
      </c>
      <c r="R15" s="511">
        <v>392</v>
      </c>
    </row>
    <row r="16" spans="2:18" s="172" customFormat="1" ht="15.75" x14ac:dyDescent="0.25">
      <c r="B16" s="8" t="s">
        <v>231</v>
      </c>
      <c r="C16" s="882">
        <f t="shared" si="0"/>
        <v>1789</v>
      </c>
      <c r="D16" s="884">
        <f t="shared" si="1"/>
        <v>6890</v>
      </c>
      <c r="E16" s="884">
        <f t="shared" si="2"/>
        <v>3490</v>
      </c>
      <c r="F16" s="884">
        <f t="shared" si="3"/>
        <v>3400</v>
      </c>
      <c r="G16" s="301">
        <v>1074</v>
      </c>
      <c r="H16" s="9">
        <v>715</v>
      </c>
      <c r="I16" s="567">
        <v>685</v>
      </c>
      <c r="J16" s="486">
        <v>644</v>
      </c>
      <c r="K16" s="9">
        <v>619</v>
      </c>
      <c r="L16" s="9">
        <v>666</v>
      </c>
      <c r="M16" s="9">
        <v>876</v>
      </c>
      <c r="N16" s="9">
        <v>667</v>
      </c>
      <c r="O16" s="9">
        <v>767</v>
      </c>
      <c r="P16" s="9">
        <v>646</v>
      </c>
      <c r="Q16" s="9">
        <v>605</v>
      </c>
      <c r="R16" s="553">
        <v>715</v>
      </c>
    </row>
    <row r="17" spans="2:18" ht="15.75" x14ac:dyDescent="0.25">
      <c r="B17" s="7" t="s">
        <v>232</v>
      </c>
      <c r="C17" s="885">
        <f t="shared" si="0"/>
        <v>292</v>
      </c>
      <c r="D17" s="883">
        <f t="shared" si="1"/>
        <v>1702</v>
      </c>
      <c r="E17" s="883">
        <f t="shared" si="2"/>
        <v>884</v>
      </c>
      <c r="F17" s="883">
        <f t="shared" si="3"/>
        <v>818</v>
      </c>
      <c r="G17" s="303">
        <v>191</v>
      </c>
      <c r="H17" s="12">
        <v>101</v>
      </c>
      <c r="I17" s="510">
        <v>130</v>
      </c>
      <c r="J17" s="501">
        <v>99</v>
      </c>
      <c r="K17" s="12">
        <v>169</v>
      </c>
      <c r="L17" s="12">
        <v>267</v>
      </c>
      <c r="M17" s="12">
        <v>219</v>
      </c>
      <c r="N17" s="12">
        <v>241</v>
      </c>
      <c r="O17" s="12">
        <v>220</v>
      </c>
      <c r="P17" s="12">
        <v>164</v>
      </c>
      <c r="Q17" s="12">
        <v>75</v>
      </c>
      <c r="R17" s="511">
        <v>118</v>
      </c>
    </row>
    <row r="18" spans="2:18" ht="15.75" x14ac:dyDescent="0.25">
      <c r="B18" s="7" t="s">
        <v>343</v>
      </c>
      <c r="C18" s="885">
        <f t="shared" si="0"/>
        <v>1497</v>
      </c>
      <c r="D18" s="883">
        <f t="shared" si="1"/>
        <v>5188</v>
      </c>
      <c r="E18" s="883">
        <f t="shared" si="2"/>
        <v>2606</v>
      </c>
      <c r="F18" s="883">
        <f t="shared" si="3"/>
        <v>2582</v>
      </c>
      <c r="G18" s="303">
        <v>883</v>
      </c>
      <c r="H18" s="12">
        <v>614</v>
      </c>
      <c r="I18" s="510">
        <v>555</v>
      </c>
      <c r="J18" s="501">
        <v>545</v>
      </c>
      <c r="K18" s="12">
        <v>450</v>
      </c>
      <c r="L18" s="12">
        <v>399</v>
      </c>
      <c r="M18" s="12">
        <v>657</v>
      </c>
      <c r="N18" s="12">
        <v>426</v>
      </c>
      <c r="O18" s="12">
        <v>547</v>
      </c>
      <c r="P18" s="12">
        <v>482</v>
      </c>
      <c r="Q18" s="12">
        <v>530</v>
      </c>
      <c r="R18" s="511">
        <v>597</v>
      </c>
    </row>
    <row r="19" spans="2:18" ht="15.75" x14ac:dyDescent="0.25">
      <c r="B19" s="551"/>
      <c r="C19" s="879"/>
      <c r="D19" s="880"/>
      <c r="E19" s="880"/>
      <c r="F19" s="880"/>
      <c r="G19" s="301"/>
      <c r="H19" s="9"/>
      <c r="I19" s="567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24994</v>
      </c>
      <c r="D20" s="884">
        <f t="shared" ref="D20:D25" si="5">SUM(I20:S20)</f>
        <v>105057</v>
      </c>
      <c r="E20" s="884">
        <f t="shared" ref="E20:E25" si="6">SUM(I20:M20)</f>
        <v>58654</v>
      </c>
      <c r="F20" s="884">
        <f t="shared" ref="F20:F25" si="7">SUM(N20:S20)</f>
        <v>46403</v>
      </c>
      <c r="G20" s="301">
        <v>12232</v>
      </c>
      <c r="H20" s="9">
        <v>12762</v>
      </c>
      <c r="I20" s="567">
        <v>11877</v>
      </c>
      <c r="J20" s="486">
        <v>12796</v>
      </c>
      <c r="K20" s="486">
        <v>12229</v>
      </c>
      <c r="L20" s="486">
        <v>10939</v>
      </c>
      <c r="M20" s="486">
        <v>10813</v>
      </c>
      <c r="N20" s="486">
        <v>10367</v>
      </c>
      <c r="O20" s="486">
        <v>10515</v>
      </c>
      <c r="P20" s="486">
        <v>9061</v>
      </c>
      <c r="Q20" s="486">
        <v>8194</v>
      </c>
      <c r="R20" s="547">
        <v>8266</v>
      </c>
    </row>
    <row r="21" spans="2:18" s="297" customFormat="1" ht="15.75" x14ac:dyDescent="0.25">
      <c r="B21" s="551" t="s">
        <v>235</v>
      </c>
      <c r="C21" s="885">
        <f t="shared" si="4"/>
        <v>24650</v>
      </c>
      <c r="D21" s="883">
        <f t="shared" si="5"/>
        <v>103509</v>
      </c>
      <c r="E21" s="883">
        <f t="shared" si="6"/>
        <v>58077</v>
      </c>
      <c r="F21" s="883">
        <f t="shared" si="7"/>
        <v>45432</v>
      </c>
      <c r="G21" s="303">
        <v>12002</v>
      </c>
      <c r="H21" s="12">
        <v>12648</v>
      </c>
      <c r="I21" s="510">
        <v>11755</v>
      </c>
      <c r="J21" s="501">
        <v>12655</v>
      </c>
      <c r="K21" s="501">
        <v>12114</v>
      </c>
      <c r="L21" s="501">
        <v>10849</v>
      </c>
      <c r="M21" s="501">
        <v>10704</v>
      </c>
      <c r="N21" s="501">
        <v>10297</v>
      </c>
      <c r="O21" s="501">
        <v>10269</v>
      </c>
      <c r="P21" s="501">
        <v>8860</v>
      </c>
      <c r="Q21" s="501">
        <v>7973</v>
      </c>
      <c r="R21" s="552">
        <v>8033</v>
      </c>
    </row>
    <row r="22" spans="2:18" s="297" customFormat="1" ht="15.75" x14ac:dyDescent="0.25">
      <c r="B22" s="551" t="s">
        <v>236</v>
      </c>
      <c r="C22" s="885">
        <f t="shared" si="4"/>
        <v>15200</v>
      </c>
      <c r="D22" s="883">
        <f t="shared" si="5"/>
        <v>72828</v>
      </c>
      <c r="E22" s="883">
        <f t="shared" si="6"/>
        <v>40629</v>
      </c>
      <c r="F22" s="883">
        <f t="shared" si="7"/>
        <v>32199</v>
      </c>
      <c r="G22" s="303">
        <v>7292</v>
      </c>
      <c r="H22" s="12">
        <v>7908</v>
      </c>
      <c r="I22" s="510">
        <v>7788</v>
      </c>
      <c r="J22" s="501">
        <v>8850</v>
      </c>
      <c r="K22" s="501">
        <v>8407</v>
      </c>
      <c r="L22" s="501">
        <v>7886</v>
      </c>
      <c r="M22" s="501">
        <v>7698</v>
      </c>
      <c r="N22" s="501">
        <v>7475</v>
      </c>
      <c r="O22" s="501">
        <v>7594</v>
      </c>
      <c r="P22" s="501">
        <v>6083</v>
      </c>
      <c r="Q22" s="501">
        <v>5691</v>
      </c>
      <c r="R22" s="552">
        <v>5356</v>
      </c>
    </row>
    <row r="23" spans="2:18" s="297" customFormat="1" ht="15.75" x14ac:dyDescent="0.25">
      <c r="B23" s="551" t="s">
        <v>237</v>
      </c>
      <c r="C23" s="885">
        <f t="shared" si="4"/>
        <v>9450</v>
      </c>
      <c r="D23" s="883">
        <f t="shared" si="5"/>
        <v>30681</v>
      </c>
      <c r="E23" s="883">
        <f t="shared" si="6"/>
        <v>17448</v>
      </c>
      <c r="F23" s="883">
        <f t="shared" si="7"/>
        <v>13233</v>
      </c>
      <c r="G23" s="303">
        <v>4710</v>
      </c>
      <c r="H23" s="12">
        <v>4740</v>
      </c>
      <c r="I23" s="510">
        <v>3967</v>
      </c>
      <c r="J23" s="501">
        <v>3805</v>
      </c>
      <c r="K23" s="501">
        <v>3707</v>
      </c>
      <c r="L23" s="501">
        <v>2963</v>
      </c>
      <c r="M23" s="501">
        <v>3006</v>
      </c>
      <c r="N23" s="501">
        <v>2822</v>
      </c>
      <c r="O23" s="501">
        <v>2675</v>
      </c>
      <c r="P23" s="501">
        <v>2777</v>
      </c>
      <c r="Q23" s="501">
        <v>2282</v>
      </c>
      <c r="R23" s="552">
        <v>2677</v>
      </c>
    </row>
    <row r="24" spans="2:18" s="297" customFormat="1" ht="15.75" x14ac:dyDescent="0.25">
      <c r="B24" s="551" t="s">
        <v>238</v>
      </c>
      <c r="C24" s="885">
        <f t="shared" si="4"/>
        <v>344</v>
      </c>
      <c r="D24" s="883">
        <f t="shared" si="5"/>
        <v>1548</v>
      </c>
      <c r="E24" s="883">
        <f t="shared" si="6"/>
        <v>577</v>
      </c>
      <c r="F24" s="883">
        <f t="shared" si="7"/>
        <v>971</v>
      </c>
      <c r="G24" s="303">
        <v>230</v>
      </c>
      <c r="H24" s="12">
        <v>114</v>
      </c>
      <c r="I24" s="510">
        <v>122</v>
      </c>
      <c r="J24" s="501">
        <v>141</v>
      </c>
      <c r="K24" s="501">
        <v>115</v>
      </c>
      <c r="L24" s="501">
        <v>90</v>
      </c>
      <c r="M24" s="501">
        <v>109</v>
      </c>
      <c r="N24" s="501">
        <v>70</v>
      </c>
      <c r="O24" s="501">
        <v>246</v>
      </c>
      <c r="P24" s="501">
        <v>201</v>
      </c>
      <c r="Q24" s="501">
        <v>221</v>
      </c>
      <c r="R24" s="552">
        <v>233</v>
      </c>
    </row>
    <row r="25" spans="2:18" s="172" customFormat="1" ht="15.75" x14ac:dyDescent="0.25">
      <c r="B25" s="554" t="s">
        <v>239</v>
      </c>
      <c r="C25" s="882">
        <f t="shared" si="4"/>
        <v>519</v>
      </c>
      <c r="D25" s="884">
        <f t="shared" si="5"/>
        <v>1813</v>
      </c>
      <c r="E25" s="884">
        <f t="shared" si="6"/>
        <v>925</v>
      </c>
      <c r="F25" s="884">
        <f t="shared" si="7"/>
        <v>888</v>
      </c>
      <c r="G25" s="301">
        <v>288</v>
      </c>
      <c r="H25" s="9">
        <v>231</v>
      </c>
      <c r="I25" s="567">
        <v>176</v>
      </c>
      <c r="J25" s="486">
        <v>179</v>
      </c>
      <c r="K25" s="486">
        <v>155</v>
      </c>
      <c r="L25" s="486">
        <v>120</v>
      </c>
      <c r="M25" s="486">
        <v>295</v>
      </c>
      <c r="N25" s="486">
        <v>174</v>
      </c>
      <c r="O25" s="486">
        <v>152</v>
      </c>
      <c r="P25" s="486">
        <v>171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272"/>
      <c r="H26" s="9"/>
      <c r="I26" s="567"/>
      <c r="J26" s="486"/>
      <c r="K26" s="544"/>
      <c r="L26" s="12"/>
      <c r="M26" s="12"/>
      <c r="N26" s="12"/>
      <c r="O26" s="559"/>
      <c r="P26" s="559"/>
      <c r="Q26" s="10"/>
      <c r="R26" s="568"/>
    </row>
    <row r="27" spans="2:18" s="172" customFormat="1" ht="15.75" x14ac:dyDescent="0.25">
      <c r="B27" s="117" t="s">
        <v>240</v>
      </c>
      <c r="C27" s="882">
        <f t="shared" ref="C27:C33" si="8">(G27+H27)</f>
        <v>9126</v>
      </c>
      <c r="D27" s="884">
        <f t="shared" ref="D27:D33" si="9">SUM(I27:S27)</f>
        <v>42692</v>
      </c>
      <c r="E27" s="884">
        <f t="shared" ref="E27:E33" si="10">SUM(I27:M27)</f>
        <v>23543</v>
      </c>
      <c r="F27" s="884">
        <f t="shared" ref="F27:F33" si="11">SUM(N27:S27)</f>
        <v>19149</v>
      </c>
      <c r="G27" s="13">
        <v>4397</v>
      </c>
      <c r="H27" s="569">
        <v>4729</v>
      </c>
      <c r="I27" s="64">
        <v>4561</v>
      </c>
      <c r="J27" s="486">
        <v>5152</v>
      </c>
      <c r="K27" s="486">
        <v>4797</v>
      </c>
      <c r="L27" s="9">
        <v>4612</v>
      </c>
      <c r="M27" s="9">
        <v>4421</v>
      </c>
      <c r="N27" s="9">
        <v>4494</v>
      </c>
      <c r="O27" s="9">
        <v>4414</v>
      </c>
      <c r="P27" s="9">
        <v>3711</v>
      </c>
      <c r="Q27" s="9">
        <v>3121</v>
      </c>
      <c r="R27" s="558">
        <v>3409</v>
      </c>
    </row>
    <row r="28" spans="2:18" ht="15.75" x14ac:dyDescent="0.25">
      <c r="B28" s="556" t="s">
        <v>39</v>
      </c>
      <c r="C28" s="885">
        <f t="shared" si="8"/>
        <v>3357</v>
      </c>
      <c r="D28" s="883">
        <f t="shared" si="9"/>
        <v>14573</v>
      </c>
      <c r="E28" s="883">
        <f t="shared" si="10"/>
        <v>8855</v>
      </c>
      <c r="F28" s="883">
        <f t="shared" si="11"/>
        <v>5718</v>
      </c>
      <c r="G28" s="167">
        <v>1405</v>
      </c>
      <c r="H28" s="570">
        <v>1952</v>
      </c>
      <c r="I28" s="82">
        <v>1746</v>
      </c>
      <c r="J28" s="501">
        <v>2040</v>
      </c>
      <c r="K28" s="501">
        <v>1825</v>
      </c>
      <c r="L28" s="12">
        <v>1679</v>
      </c>
      <c r="M28" s="12">
        <v>1565</v>
      </c>
      <c r="N28" s="12">
        <v>1678</v>
      </c>
      <c r="O28" s="12">
        <v>1404</v>
      </c>
      <c r="P28" s="12">
        <v>943</v>
      </c>
      <c r="Q28" s="12">
        <v>829</v>
      </c>
      <c r="R28" s="568">
        <v>864</v>
      </c>
    </row>
    <row r="29" spans="2:18" ht="15.75" x14ac:dyDescent="0.25">
      <c r="B29" s="556" t="s">
        <v>43</v>
      </c>
      <c r="C29" s="885">
        <f t="shared" si="8"/>
        <v>1635</v>
      </c>
      <c r="D29" s="883">
        <f t="shared" si="9"/>
        <v>7629</v>
      </c>
      <c r="E29" s="883">
        <f t="shared" si="10"/>
        <v>4343</v>
      </c>
      <c r="F29" s="883">
        <f t="shared" si="11"/>
        <v>3286</v>
      </c>
      <c r="G29" s="167">
        <v>886</v>
      </c>
      <c r="H29" s="570">
        <v>749</v>
      </c>
      <c r="I29" s="82">
        <v>788</v>
      </c>
      <c r="J29" s="501">
        <v>1079</v>
      </c>
      <c r="K29" s="501">
        <v>970</v>
      </c>
      <c r="L29" s="12">
        <v>742</v>
      </c>
      <c r="M29" s="12">
        <v>764</v>
      </c>
      <c r="N29" s="12">
        <v>814</v>
      </c>
      <c r="O29" s="12">
        <v>714</v>
      </c>
      <c r="P29" s="12">
        <v>676</v>
      </c>
      <c r="Q29" s="12">
        <v>487</v>
      </c>
      <c r="R29" s="568">
        <v>595</v>
      </c>
    </row>
    <row r="30" spans="2:18" ht="15.75" x14ac:dyDescent="0.25">
      <c r="B30" s="556" t="s">
        <v>56</v>
      </c>
      <c r="C30" s="885">
        <f t="shared" si="8"/>
        <v>924</v>
      </c>
      <c r="D30" s="883">
        <f t="shared" si="9"/>
        <v>2810</v>
      </c>
      <c r="E30" s="883">
        <f t="shared" si="10"/>
        <v>1491</v>
      </c>
      <c r="F30" s="883">
        <f t="shared" si="11"/>
        <v>1319</v>
      </c>
      <c r="G30" s="167">
        <v>481</v>
      </c>
      <c r="H30" s="570">
        <v>443</v>
      </c>
      <c r="I30" s="82">
        <v>330</v>
      </c>
      <c r="J30" s="501">
        <v>288</v>
      </c>
      <c r="K30" s="501">
        <v>308</v>
      </c>
      <c r="L30" s="12">
        <v>286</v>
      </c>
      <c r="M30" s="12">
        <v>279</v>
      </c>
      <c r="N30" s="12">
        <v>305</v>
      </c>
      <c r="O30" s="12">
        <v>329</v>
      </c>
      <c r="P30" s="12">
        <v>307</v>
      </c>
      <c r="Q30" s="12">
        <v>183</v>
      </c>
      <c r="R30" s="568">
        <v>195</v>
      </c>
    </row>
    <row r="31" spans="2:18" ht="15.75" x14ac:dyDescent="0.25">
      <c r="B31" s="556" t="s">
        <v>74</v>
      </c>
      <c r="C31" s="885">
        <f t="shared" si="8"/>
        <v>1385</v>
      </c>
      <c r="D31" s="883">
        <f t="shared" si="9"/>
        <v>6409</v>
      </c>
      <c r="E31" s="883">
        <f t="shared" si="10"/>
        <v>3432</v>
      </c>
      <c r="F31" s="883">
        <f t="shared" si="11"/>
        <v>2977</v>
      </c>
      <c r="G31" s="167">
        <v>552</v>
      </c>
      <c r="H31" s="570">
        <v>833</v>
      </c>
      <c r="I31" s="82">
        <v>806</v>
      </c>
      <c r="J31" s="501">
        <v>838</v>
      </c>
      <c r="K31" s="501">
        <v>708</v>
      </c>
      <c r="L31" s="12">
        <v>599</v>
      </c>
      <c r="M31" s="12">
        <v>481</v>
      </c>
      <c r="N31" s="12">
        <v>525</v>
      </c>
      <c r="O31" s="12">
        <v>512</v>
      </c>
      <c r="P31" s="12">
        <v>683</v>
      </c>
      <c r="Q31" s="12">
        <v>556</v>
      </c>
      <c r="R31" s="568">
        <v>701</v>
      </c>
    </row>
    <row r="32" spans="2:18" ht="15.75" x14ac:dyDescent="0.25">
      <c r="B32" s="556" t="s">
        <v>79</v>
      </c>
      <c r="C32" s="885">
        <f t="shared" si="8"/>
        <v>1533</v>
      </c>
      <c r="D32" s="883">
        <f t="shared" si="9"/>
        <v>9569</v>
      </c>
      <c r="E32" s="883">
        <f t="shared" si="10"/>
        <v>4538</v>
      </c>
      <c r="F32" s="883">
        <f t="shared" si="11"/>
        <v>5031</v>
      </c>
      <c r="G32" s="167">
        <v>882</v>
      </c>
      <c r="H32" s="570">
        <v>651</v>
      </c>
      <c r="I32" s="82">
        <v>761</v>
      </c>
      <c r="J32" s="501">
        <v>808</v>
      </c>
      <c r="K32" s="501">
        <v>817</v>
      </c>
      <c r="L32" s="12">
        <v>1039</v>
      </c>
      <c r="M32" s="12">
        <v>1113</v>
      </c>
      <c r="N32" s="12">
        <v>931</v>
      </c>
      <c r="O32" s="12">
        <v>1235</v>
      </c>
      <c r="P32" s="12">
        <v>938</v>
      </c>
      <c r="Q32" s="12">
        <v>991</v>
      </c>
      <c r="R32" s="568">
        <v>936</v>
      </c>
    </row>
    <row r="33" spans="2:18" ht="15.75" x14ac:dyDescent="0.25">
      <c r="B33" s="556" t="s">
        <v>42</v>
      </c>
      <c r="C33" s="885">
        <f t="shared" si="8"/>
        <v>292</v>
      </c>
      <c r="D33" s="883">
        <f t="shared" si="9"/>
        <v>1702</v>
      </c>
      <c r="E33" s="883">
        <f t="shared" si="10"/>
        <v>884</v>
      </c>
      <c r="F33" s="883">
        <f t="shared" si="11"/>
        <v>818</v>
      </c>
      <c r="G33" s="167">
        <v>191</v>
      </c>
      <c r="H33" s="570">
        <v>101</v>
      </c>
      <c r="I33" s="82">
        <v>130</v>
      </c>
      <c r="J33" s="501">
        <v>99</v>
      </c>
      <c r="K33" s="501">
        <v>169</v>
      </c>
      <c r="L33" s="12">
        <v>267</v>
      </c>
      <c r="M33" s="12">
        <v>219</v>
      </c>
      <c r="N33" s="12">
        <v>241</v>
      </c>
      <c r="O33" s="12">
        <v>220</v>
      </c>
      <c r="P33" s="12">
        <v>164</v>
      </c>
      <c r="Q33" s="12">
        <v>75</v>
      </c>
      <c r="R33" s="568">
        <v>118</v>
      </c>
    </row>
    <row r="34" spans="2:18" ht="15.75" x14ac:dyDescent="0.25">
      <c r="B34" s="556"/>
      <c r="C34" s="68"/>
      <c r="D34" s="12"/>
      <c r="E34" s="12"/>
      <c r="F34" s="12"/>
      <c r="G34" s="167"/>
      <c r="H34" s="571"/>
      <c r="I34" s="5"/>
      <c r="J34" s="501"/>
      <c r="K34" s="501"/>
      <c r="L34" s="10"/>
      <c r="M34" s="10"/>
      <c r="N34" s="10"/>
      <c r="O34" s="10"/>
      <c r="P34" s="10"/>
      <c r="Q34" s="10"/>
      <c r="R34" s="568"/>
    </row>
    <row r="35" spans="2:18" s="172" customFormat="1" ht="15.75" x14ac:dyDescent="0.25">
      <c r="B35" s="117" t="s">
        <v>241</v>
      </c>
      <c r="C35" s="882">
        <f t="shared" ref="C35:C38" si="12">(G35+H35)</f>
        <v>9610</v>
      </c>
      <c r="D35" s="884">
        <f t="shared" ref="D35:D38" si="13">SUM(I35:S35)</f>
        <v>35821</v>
      </c>
      <c r="E35" s="884">
        <f t="shared" ref="E35:E38" si="14">SUM(I35:M35)</f>
        <v>20886</v>
      </c>
      <c r="F35" s="884">
        <f t="shared" ref="F35:F38" si="15">SUM(N35:S35)</f>
        <v>14935</v>
      </c>
      <c r="G35" s="13">
        <v>4395</v>
      </c>
      <c r="H35" s="569">
        <v>5215</v>
      </c>
      <c r="I35" s="64">
        <v>4511</v>
      </c>
      <c r="J35" s="486">
        <v>4666</v>
      </c>
      <c r="K35" s="486">
        <v>4334</v>
      </c>
      <c r="L35" s="9">
        <v>3830</v>
      </c>
      <c r="M35" s="9">
        <v>3545</v>
      </c>
      <c r="N35" s="9">
        <v>3539</v>
      </c>
      <c r="O35" s="9">
        <v>3550</v>
      </c>
      <c r="P35" s="9">
        <v>2782</v>
      </c>
      <c r="Q35" s="9">
        <v>2609</v>
      </c>
      <c r="R35" s="558">
        <v>2455</v>
      </c>
    </row>
    <row r="36" spans="2:18" s="297" customFormat="1" ht="15.75" x14ac:dyDescent="0.25">
      <c r="B36" s="556" t="s">
        <v>70</v>
      </c>
      <c r="C36" s="885">
        <f t="shared" si="12"/>
        <v>4361</v>
      </c>
      <c r="D36" s="883">
        <f t="shared" si="13"/>
        <v>10131</v>
      </c>
      <c r="E36" s="883">
        <f t="shared" si="14"/>
        <v>6434</v>
      </c>
      <c r="F36" s="883">
        <f t="shared" si="15"/>
        <v>3697</v>
      </c>
      <c r="G36" s="167">
        <v>2144</v>
      </c>
      <c r="H36" s="570">
        <v>2217</v>
      </c>
      <c r="I36" s="82">
        <v>1688</v>
      </c>
      <c r="J36" s="501">
        <v>1584</v>
      </c>
      <c r="K36" s="501">
        <v>1566</v>
      </c>
      <c r="L36" s="12">
        <v>856</v>
      </c>
      <c r="M36" s="12">
        <v>740</v>
      </c>
      <c r="N36" s="12">
        <v>807</v>
      </c>
      <c r="O36" s="12">
        <v>722</v>
      </c>
      <c r="P36" s="12">
        <v>730</v>
      </c>
      <c r="Q36" s="12">
        <v>594</v>
      </c>
      <c r="R36" s="568">
        <v>844</v>
      </c>
    </row>
    <row r="37" spans="2:18" s="297" customFormat="1" ht="15.75" x14ac:dyDescent="0.25">
      <c r="B37" s="556" t="s">
        <v>87</v>
      </c>
      <c r="C37" s="885">
        <f t="shared" si="12"/>
        <v>1725</v>
      </c>
      <c r="D37" s="883">
        <f t="shared" si="13"/>
        <v>11740</v>
      </c>
      <c r="E37" s="883">
        <f t="shared" si="14"/>
        <v>5534</v>
      </c>
      <c r="F37" s="883">
        <f t="shared" si="15"/>
        <v>6206</v>
      </c>
      <c r="G37" s="167">
        <v>793</v>
      </c>
      <c r="H37" s="570">
        <v>932</v>
      </c>
      <c r="I37" s="82">
        <v>710</v>
      </c>
      <c r="J37" s="501">
        <v>989</v>
      </c>
      <c r="K37" s="501">
        <v>1054</v>
      </c>
      <c r="L37" s="12">
        <v>1414</v>
      </c>
      <c r="M37" s="12">
        <v>1367</v>
      </c>
      <c r="N37" s="12">
        <v>1440</v>
      </c>
      <c r="O37" s="12">
        <v>1652</v>
      </c>
      <c r="P37" s="12">
        <v>1174</v>
      </c>
      <c r="Q37" s="12">
        <v>1031</v>
      </c>
      <c r="R37" s="568">
        <v>909</v>
      </c>
    </row>
    <row r="38" spans="2:18" s="297" customFormat="1" ht="15.75" x14ac:dyDescent="0.25">
      <c r="B38" s="556" t="s">
        <v>91</v>
      </c>
      <c r="C38" s="885">
        <f t="shared" si="12"/>
        <v>3524</v>
      </c>
      <c r="D38" s="883">
        <f t="shared" si="13"/>
        <v>13950</v>
      </c>
      <c r="E38" s="883">
        <f t="shared" si="14"/>
        <v>8918</v>
      </c>
      <c r="F38" s="883">
        <f t="shared" si="15"/>
        <v>5032</v>
      </c>
      <c r="G38" s="167">
        <v>1458</v>
      </c>
      <c r="H38" s="570">
        <v>2066</v>
      </c>
      <c r="I38" s="82">
        <v>2113</v>
      </c>
      <c r="J38" s="501">
        <v>2093</v>
      </c>
      <c r="K38" s="501">
        <v>1714</v>
      </c>
      <c r="L38" s="12">
        <v>1560</v>
      </c>
      <c r="M38" s="12">
        <v>1438</v>
      </c>
      <c r="N38" s="12">
        <v>1292</v>
      </c>
      <c r="O38" s="12">
        <v>1176</v>
      </c>
      <c r="P38" s="12">
        <v>878</v>
      </c>
      <c r="Q38" s="12">
        <v>984</v>
      </c>
      <c r="R38" s="568">
        <v>702</v>
      </c>
    </row>
    <row r="39" spans="2:18" ht="15.75" x14ac:dyDescent="0.25">
      <c r="B39" s="556"/>
      <c r="C39" s="68"/>
      <c r="D39" s="12"/>
      <c r="E39" s="12"/>
      <c r="F39" s="12"/>
      <c r="G39" s="167"/>
      <c r="H39" s="571"/>
      <c r="I39" s="5"/>
      <c r="J39" s="501"/>
      <c r="K39" s="501"/>
      <c r="L39" s="10"/>
      <c r="M39" s="10"/>
      <c r="N39" s="10"/>
      <c r="O39" s="10"/>
      <c r="P39" s="10"/>
      <c r="Q39" s="10"/>
      <c r="R39" s="568"/>
    </row>
    <row r="40" spans="2:18" s="172" customFormat="1" ht="15.75" x14ac:dyDescent="0.25">
      <c r="B40" s="117" t="s">
        <v>242</v>
      </c>
      <c r="C40" s="882">
        <f t="shared" ref="C40:C43" si="16">(G40+H40)</f>
        <v>2898</v>
      </c>
      <c r="D40" s="884">
        <f t="shared" ref="D40:D43" si="17">SUM(I40:S40)</f>
        <v>15843</v>
      </c>
      <c r="E40" s="884">
        <f t="shared" ref="E40:E43" si="18">SUM(I40:M40)</f>
        <v>8952</v>
      </c>
      <c r="F40" s="884">
        <f t="shared" ref="F40:F43" si="19">SUM(N40:S40)</f>
        <v>6891</v>
      </c>
      <c r="G40" s="13">
        <v>1521</v>
      </c>
      <c r="H40" s="569">
        <v>1377</v>
      </c>
      <c r="I40" s="64">
        <v>1501</v>
      </c>
      <c r="J40" s="486">
        <v>1741</v>
      </c>
      <c r="K40" s="486">
        <v>2109</v>
      </c>
      <c r="L40" s="9">
        <v>1722</v>
      </c>
      <c r="M40" s="9">
        <v>1879</v>
      </c>
      <c r="N40" s="9">
        <v>1454</v>
      </c>
      <c r="O40" s="9">
        <v>1366</v>
      </c>
      <c r="P40" s="9">
        <v>1552</v>
      </c>
      <c r="Q40" s="9">
        <v>1324</v>
      </c>
      <c r="R40" s="558">
        <v>1195</v>
      </c>
    </row>
    <row r="41" spans="2:18" ht="15.75" x14ac:dyDescent="0.25">
      <c r="B41" s="556" t="s">
        <v>44</v>
      </c>
      <c r="C41" s="885">
        <f t="shared" si="16"/>
        <v>480</v>
      </c>
      <c r="D41" s="883">
        <f t="shared" si="17"/>
        <v>2353</v>
      </c>
      <c r="E41" s="883">
        <f t="shared" si="18"/>
        <v>1200</v>
      </c>
      <c r="F41" s="883">
        <f t="shared" si="19"/>
        <v>1153</v>
      </c>
      <c r="G41" s="167">
        <v>237</v>
      </c>
      <c r="H41" s="570">
        <v>243</v>
      </c>
      <c r="I41" s="82">
        <v>190</v>
      </c>
      <c r="J41" s="501">
        <v>184</v>
      </c>
      <c r="K41" s="501">
        <v>263</v>
      </c>
      <c r="L41" s="12">
        <v>236</v>
      </c>
      <c r="M41" s="12">
        <v>327</v>
      </c>
      <c r="N41" s="12">
        <v>213</v>
      </c>
      <c r="O41" s="12">
        <v>221</v>
      </c>
      <c r="P41" s="12">
        <v>276</v>
      </c>
      <c r="Q41" s="12">
        <v>223</v>
      </c>
      <c r="R41" s="568">
        <v>220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7151</v>
      </c>
      <c r="E42" s="883">
        <f t="shared" si="18"/>
        <v>3787</v>
      </c>
      <c r="F42" s="883">
        <f t="shared" si="19"/>
        <v>3364</v>
      </c>
      <c r="G42" s="167">
        <v>931</v>
      </c>
      <c r="H42" s="570">
        <v>735</v>
      </c>
      <c r="I42" s="82">
        <v>696</v>
      </c>
      <c r="J42" s="501">
        <v>686</v>
      </c>
      <c r="K42" s="501">
        <v>682</v>
      </c>
      <c r="L42" s="12">
        <v>797</v>
      </c>
      <c r="M42" s="12">
        <v>926</v>
      </c>
      <c r="N42" s="12">
        <v>790</v>
      </c>
      <c r="O42" s="12">
        <v>742</v>
      </c>
      <c r="P42" s="12">
        <v>671</v>
      </c>
      <c r="Q42" s="12">
        <v>585</v>
      </c>
      <c r="R42" s="568">
        <v>576</v>
      </c>
    </row>
    <row r="43" spans="2:18" ht="15.75" x14ac:dyDescent="0.25">
      <c r="B43" s="556" t="s">
        <v>103</v>
      </c>
      <c r="C43" s="885">
        <f t="shared" si="16"/>
        <v>752</v>
      </c>
      <c r="D43" s="883">
        <f t="shared" si="17"/>
        <v>6339</v>
      </c>
      <c r="E43" s="883">
        <f t="shared" si="18"/>
        <v>3965</v>
      </c>
      <c r="F43" s="883">
        <f t="shared" si="19"/>
        <v>2374</v>
      </c>
      <c r="G43" s="167">
        <v>353</v>
      </c>
      <c r="H43" s="570">
        <v>399</v>
      </c>
      <c r="I43" s="82">
        <v>615</v>
      </c>
      <c r="J43" s="501">
        <v>871</v>
      </c>
      <c r="K43" s="501">
        <v>1164</v>
      </c>
      <c r="L43" s="12">
        <v>689</v>
      </c>
      <c r="M43" s="12">
        <v>626</v>
      </c>
      <c r="N43" s="12">
        <v>451</v>
      </c>
      <c r="O43" s="12">
        <v>403</v>
      </c>
      <c r="P43" s="12">
        <v>605</v>
      </c>
      <c r="Q43" s="12">
        <v>516</v>
      </c>
      <c r="R43" s="568">
        <v>399</v>
      </c>
    </row>
    <row r="44" spans="2:18" ht="15.75" x14ac:dyDescent="0.25">
      <c r="B44" s="556"/>
      <c r="C44" s="68"/>
      <c r="D44" s="12"/>
      <c r="E44" s="12"/>
      <c r="F44" s="12"/>
      <c r="G44" s="167"/>
      <c r="H44" s="571"/>
      <c r="I44" s="5"/>
      <c r="J44" s="486"/>
      <c r="K44" s="486"/>
      <c r="L44" s="10"/>
      <c r="M44" s="12"/>
      <c r="N44" s="10"/>
      <c r="O44" s="10"/>
      <c r="P44" s="10"/>
      <c r="Q44" s="10"/>
      <c r="R44" s="568"/>
    </row>
    <row r="45" spans="2:18" s="172" customFormat="1" ht="15.75" x14ac:dyDescent="0.25">
      <c r="B45" s="117" t="s">
        <v>243</v>
      </c>
      <c r="C45" s="882">
        <f t="shared" ref="C45:C48" si="20">(G45+H45)</f>
        <v>936</v>
      </c>
      <c r="D45" s="884">
        <f t="shared" ref="D45:D48" si="21">SUM(I45:S45)</f>
        <v>3489</v>
      </c>
      <c r="E45" s="884">
        <f t="shared" ref="E45:E48" si="22">SUM(I45:M45)</f>
        <v>1842</v>
      </c>
      <c r="F45" s="884">
        <f t="shared" ref="F45:F48" si="23">SUM(N45:S45)</f>
        <v>1647</v>
      </c>
      <c r="G45" s="13">
        <v>517</v>
      </c>
      <c r="H45" s="569">
        <v>419</v>
      </c>
      <c r="I45" s="64">
        <v>356</v>
      </c>
      <c r="J45" s="486">
        <v>428</v>
      </c>
      <c r="K45" s="486">
        <v>334</v>
      </c>
      <c r="L45" s="9">
        <v>262</v>
      </c>
      <c r="M45" s="9">
        <v>462</v>
      </c>
      <c r="N45" s="9">
        <v>299</v>
      </c>
      <c r="O45" s="9">
        <v>371</v>
      </c>
      <c r="P45" s="9">
        <v>315</v>
      </c>
      <c r="Q45" s="9">
        <v>317</v>
      </c>
      <c r="R45" s="558">
        <v>345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325</v>
      </c>
      <c r="E46" s="883">
        <f t="shared" si="22"/>
        <v>121</v>
      </c>
      <c r="F46" s="883">
        <f t="shared" si="23"/>
        <v>204</v>
      </c>
      <c r="G46" s="167">
        <v>36</v>
      </c>
      <c r="H46" s="570">
        <v>19</v>
      </c>
      <c r="I46" s="82">
        <v>25</v>
      </c>
      <c r="J46" s="501">
        <v>30</v>
      </c>
      <c r="K46" s="501">
        <v>21</v>
      </c>
      <c r="L46" s="12">
        <v>25</v>
      </c>
      <c r="M46" s="12">
        <v>20</v>
      </c>
      <c r="N46" s="12">
        <v>20</v>
      </c>
      <c r="O46" s="12">
        <v>26</v>
      </c>
      <c r="P46" s="12">
        <v>38</v>
      </c>
      <c r="Q46" s="12">
        <v>64</v>
      </c>
      <c r="R46" s="568">
        <v>56</v>
      </c>
    </row>
    <row r="47" spans="2:18" ht="15.75" x14ac:dyDescent="0.25">
      <c r="B47" s="556" t="s">
        <v>73</v>
      </c>
      <c r="C47" s="885">
        <f t="shared" si="20"/>
        <v>269</v>
      </c>
      <c r="D47" s="883">
        <f t="shared" si="21"/>
        <v>967</v>
      </c>
      <c r="E47" s="883">
        <f t="shared" si="22"/>
        <v>512</v>
      </c>
      <c r="F47" s="883">
        <f t="shared" si="23"/>
        <v>455</v>
      </c>
      <c r="G47" s="167">
        <v>151</v>
      </c>
      <c r="H47" s="570">
        <v>118</v>
      </c>
      <c r="I47" s="82">
        <v>86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68">
        <v>95</v>
      </c>
    </row>
    <row r="48" spans="2:18" ht="15.75" x14ac:dyDescent="0.25">
      <c r="B48" s="556" t="s">
        <v>116</v>
      </c>
      <c r="C48" s="885">
        <f t="shared" si="20"/>
        <v>612</v>
      </c>
      <c r="D48" s="883">
        <f t="shared" si="21"/>
        <v>2197</v>
      </c>
      <c r="E48" s="883">
        <f t="shared" si="22"/>
        <v>1209</v>
      </c>
      <c r="F48" s="883">
        <f t="shared" si="23"/>
        <v>988</v>
      </c>
      <c r="G48" s="167">
        <v>330</v>
      </c>
      <c r="H48" s="570">
        <v>282</v>
      </c>
      <c r="I48" s="82">
        <v>245</v>
      </c>
      <c r="J48" s="501">
        <v>306</v>
      </c>
      <c r="K48" s="501">
        <v>246</v>
      </c>
      <c r="L48" s="12">
        <v>194</v>
      </c>
      <c r="M48" s="12">
        <v>218</v>
      </c>
      <c r="N48" s="12">
        <v>194</v>
      </c>
      <c r="O48" s="12">
        <v>277</v>
      </c>
      <c r="P48" s="12">
        <v>163</v>
      </c>
      <c r="Q48" s="12">
        <v>160</v>
      </c>
      <c r="R48" s="568">
        <v>194</v>
      </c>
    </row>
    <row r="49" spans="2:18" ht="15.75" x14ac:dyDescent="0.25">
      <c r="B49" s="556"/>
      <c r="C49" s="68"/>
      <c r="D49" s="12"/>
      <c r="E49" s="12"/>
      <c r="F49" s="12"/>
      <c r="G49" s="167"/>
      <c r="H49" s="571"/>
      <c r="I49" s="5"/>
      <c r="J49" s="486"/>
      <c r="K49" s="486"/>
      <c r="L49" s="10"/>
      <c r="M49" s="12"/>
      <c r="N49" s="10"/>
      <c r="O49" s="10"/>
      <c r="P49" s="10"/>
      <c r="Q49" s="10"/>
      <c r="R49" s="568"/>
    </row>
    <row r="50" spans="2:18" s="172" customFormat="1" ht="15.75" x14ac:dyDescent="0.25">
      <c r="B50" s="117" t="s">
        <v>244</v>
      </c>
      <c r="C50" s="882">
        <f t="shared" ref="C50:C55" si="24">(G50+H50)</f>
        <v>1717</v>
      </c>
      <c r="D50" s="884">
        <f t="shared" ref="D50:D55" si="25">SUM(I50:S50)</f>
        <v>5520</v>
      </c>
      <c r="E50" s="884">
        <f t="shared" ref="E50:E55" si="26">SUM(I50:M50)</f>
        <v>2334</v>
      </c>
      <c r="F50" s="884">
        <f t="shared" ref="F50:F55" si="27">SUM(N50:S50)</f>
        <v>3186</v>
      </c>
      <c r="G50" s="13">
        <v>1033</v>
      </c>
      <c r="H50" s="569">
        <v>684</v>
      </c>
      <c r="I50" s="64">
        <v>587</v>
      </c>
      <c r="J50" s="486">
        <v>540</v>
      </c>
      <c r="K50" s="486">
        <v>464</v>
      </c>
      <c r="L50" s="9">
        <v>324</v>
      </c>
      <c r="M50" s="9">
        <v>419</v>
      </c>
      <c r="N50" s="9">
        <v>434</v>
      </c>
      <c r="O50" s="9">
        <v>669</v>
      </c>
      <c r="P50" s="9">
        <v>650</v>
      </c>
      <c r="Q50" s="9">
        <v>691</v>
      </c>
      <c r="R50" s="558">
        <v>742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472</v>
      </c>
      <c r="E51" s="883">
        <f t="shared" si="26"/>
        <v>274</v>
      </c>
      <c r="F51" s="883">
        <f t="shared" si="27"/>
        <v>198</v>
      </c>
      <c r="G51" s="167">
        <v>95</v>
      </c>
      <c r="H51" s="570">
        <v>75</v>
      </c>
      <c r="I51" s="82">
        <v>65</v>
      </c>
      <c r="J51" s="501">
        <v>59</v>
      </c>
      <c r="K51" s="501">
        <v>55</v>
      </c>
      <c r="L51" s="12">
        <v>49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68">
        <v>67</v>
      </c>
    </row>
    <row r="52" spans="2:18" ht="15.75" x14ac:dyDescent="0.25">
      <c r="B52" s="556" t="s">
        <v>57</v>
      </c>
      <c r="C52" s="885">
        <f t="shared" si="24"/>
        <v>583</v>
      </c>
      <c r="D52" s="883">
        <f t="shared" si="25"/>
        <v>1755</v>
      </c>
      <c r="E52" s="883">
        <f t="shared" si="26"/>
        <v>629</v>
      </c>
      <c r="F52" s="883">
        <f t="shared" si="27"/>
        <v>1126</v>
      </c>
      <c r="G52" s="167">
        <v>349</v>
      </c>
      <c r="H52" s="570">
        <v>234</v>
      </c>
      <c r="I52" s="82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134</v>
      </c>
      <c r="O52" s="12">
        <v>172</v>
      </c>
      <c r="P52" s="12">
        <v>233</v>
      </c>
      <c r="Q52" s="12">
        <v>291</v>
      </c>
      <c r="R52" s="568">
        <v>296</v>
      </c>
    </row>
    <row r="53" spans="2:18" ht="15.75" x14ac:dyDescent="0.25">
      <c r="B53" s="556" t="s">
        <v>80</v>
      </c>
      <c r="C53" s="885">
        <f t="shared" si="24"/>
        <v>80</v>
      </c>
      <c r="D53" s="883">
        <f t="shared" si="25"/>
        <v>374</v>
      </c>
      <c r="E53" s="883">
        <f t="shared" si="26"/>
        <v>139</v>
      </c>
      <c r="F53" s="883">
        <f t="shared" si="27"/>
        <v>235</v>
      </c>
      <c r="G53" s="167">
        <v>42</v>
      </c>
      <c r="H53" s="570">
        <v>38</v>
      </c>
      <c r="I53" s="82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29</v>
      </c>
      <c r="Q53" s="12">
        <v>46</v>
      </c>
      <c r="R53" s="568">
        <v>61</v>
      </c>
    </row>
    <row r="54" spans="2:18" ht="15.75" x14ac:dyDescent="0.25">
      <c r="B54" s="556" t="s">
        <v>94</v>
      </c>
      <c r="C54" s="885">
        <f t="shared" si="24"/>
        <v>667</v>
      </c>
      <c r="D54" s="883">
        <f t="shared" si="25"/>
        <v>1794</v>
      </c>
      <c r="E54" s="883">
        <f t="shared" si="26"/>
        <v>938</v>
      </c>
      <c r="F54" s="883">
        <f t="shared" si="27"/>
        <v>856</v>
      </c>
      <c r="G54" s="167">
        <v>386</v>
      </c>
      <c r="H54" s="570">
        <v>281</v>
      </c>
      <c r="I54" s="82">
        <v>241</v>
      </c>
      <c r="J54" s="501">
        <v>209</v>
      </c>
      <c r="K54" s="501">
        <v>203</v>
      </c>
      <c r="L54" s="12">
        <v>119</v>
      </c>
      <c r="M54" s="12">
        <v>166</v>
      </c>
      <c r="N54" s="12">
        <v>168</v>
      </c>
      <c r="O54" s="12">
        <v>203</v>
      </c>
      <c r="P54" s="12">
        <v>184</v>
      </c>
      <c r="Q54" s="12">
        <v>156</v>
      </c>
      <c r="R54" s="568">
        <v>145</v>
      </c>
    </row>
    <row r="55" spans="2:18" ht="15.75" x14ac:dyDescent="0.25">
      <c r="B55" s="556" t="s">
        <v>110</v>
      </c>
      <c r="C55" s="885">
        <f t="shared" si="24"/>
        <v>217</v>
      </c>
      <c r="D55" s="883">
        <f t="shared" si="25"/>
        <v>1125</v>
      </c>
      <c r="E55" s="883">
        <f t="shared" si="26"/>
        <v>354</v>
      </c>
      <c r="F55" s="883">
        <f t="shared" si="27"/>
        <v>771</v>
      </c>
      <c r="G55" s="167">
        <v>161</v>
      </c>
      <c r="H55" s="570">
        <v>56</v>
      </c>
      <c r="I55" s="82">
        <v>68</v>
      </c>
      <c r="J55" s="501">
        <v>89</v>
      </c>
      <c r="K55" s="501">
        <v>74</v>
      </c>
      <c r="L55" s="12">
        <v>50</v>
      </c>
      <c r="M55" s="12">
        <v>73</v>
      </c>
      <c r="N55" s="12">
        <v>43</v>
      </c>
      <c r="O55" s="12">
        <v>210</v>
      </c>
      <c r="P55" s="12">
        <v>176</v>
      </c>
      <c r="Q55" s="12">
        <v>169</v>
      </c>
      <c r="R55" s="568">
        <v>173</v>
      </c>
    </row>
    <row r="56" spans="2:18" ht="15.75" x14ac:dyDescent="0.25">
      <c r="B56" s="556"/>
      <c r="C56" s="68"/>
      <c r="D56" s="12"/>
      <c r="E56" s="12"/>
      <c r="F56" s="12"/>
      <c r="G56" s="167"/>
      <c r="H56" s="571"/>
      <c r="I56" s="5"/>
      <c r="J56" s="486"/>
      <c r="K56" s="486"/>
      <c r="L56" s="10"/>
      <c r="M56" s="12"/>
      <c r="N56" s="10"/>
      <c r="O56" s="10"/>
      <c r="P56" s="10"/>
      <c r="Q56" s="10"/>
      <c r="R56" s="568"/>
    </row>
    <row r="57" spans="2:18" s="172" customFormat="1" ht="15.75" x14ac:dyDescent="0.25">
      <c r="B57" s="117" t="s">
        <v>245</v>
      </c>
      <c r="C57" s="882">
        <f t="shared" ref="C57:C61" si="28">(G57+H57)</f>
        <v>1226</v>
      </c>
      <c r="D57" s="884">
        <f t="shared" ref="D57:D61" si="29">SUM(I57:S57)</f>
        <v>3505</v>
      </c>
      <c r="E57" s="884">
        <f t="shared" ref="E57:E61" si="30">SUM(I57:M57)</f>
        <v>2022</v>
      </c>
      <c r="F57" s="884">
        <f t="shared" ref="F57:F61" si="31">SUM(N57:S57)</f>
        <v>1483</v>
      </c>
      <c r="G57" s="13">
        <v>657</v>
      </c>
      <c r="H57" s="140">
        <v>569</v>
      </c>
      <c r="I57" s="15">
        <v>537</v>
      </c>
      <c r="J57" s="486">
        <v>448</v>
      </c>
      <c r="K57" s="486">
        <v>346</v>
      </c>
      <c r="L57" s="140">
        <v>309</v>
      </c>
      <c r="M57" s="9">
        <v>382</v>
      </c>
      <c r="N57" s="9">
        <v>321</v>
      </c>
      <c r="O57" s="9">
        <v>297</v>
      </c>
      <c r="P57" s="9">
        <v>222</v>
      </c>
      <c r="Q57" s="9">
        <v>300</v>
      </c>
      <c r="R57" s="558">
        <v>343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423</v>
      </c>
      <c r="E58" s="883">
        <f t="shared" si="30"/>
        <v>223</v>
      </c>
      <c r="F58" s="883">
        <f t="shared" si="31"/>
        <v>200</v>
      </c>
      <c r="G58" s="167">
        <v>69</v>
      </c>
      <c r="H58" s="570">
        <v>58</v>
      </c>
      <c r="I58" s="82">
        <v>54</v>
      </c>
      <c r="J58" s="501">
        <v>52</v>
      </c>
      <c r="K58" s="501">
        <v>41</v>
      </c>
      <c r="L58" s="12">
        <v>40</v>
      </c>
      <c r="M58" s="12">
        <v>36</v>
      </c>
      <c r="N58" s="12">
        <v>27</v>
      </c>
      <c r="O58" s="12">
        <v>36</v>
      </c>
      <c r="P58" s="12">
        <v>25</v>
      </c>
      <c r="Q58" s="12">
        <v>52</v>
      </c>
      <c r="R58" s="568">
        <v>60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330</v>
      </c>
      <c r="E59" s="883">
        <f t="shared" si="30"/>
        <v>133</v>
      </c>
      <c r="F59" s="883">
        <f t="shared" si="31"/>
        <v>197</v>
      </c>
      <c r="G59" s="167">
        <v>62</v>
      </c>
      <c r="H59" s="570">
        <v>20</v>
      </c>
      <c r="I59" s="82">
        <v>25</v>
      </c>
      <c r="J59" s="501">
        <v>36</v>
      </c>
      <c r="K59" s="501">
        <v>16</v>
      </c>
      <c r="L59" s="12">
        <v>25</v>
      </c>
      <c r="M59" s="12">
        <v>31</v>
      </c>
      <c r="N59" s="12">
        <v>48</v>
      </c>
      <c r="O59" s="12">
        <v>26</v>
      </c>
      <c r="P59" s="12">
        <v>15</v>
      </c>
      <c r="Q59" s="12">
        <v>60</v>
      </c>
      <c r="R59" s="568">
        <v>48</v>
      </c>
    </row>
    <row r="60" spans="2:18" ht="15.75" x14ac:dyDescent="0.25">
      <c r="B60" s="556" t="s">
        <v>127</v>
      </c>
      <c r="C60" s="885">
        <f t="shared" si="28"/>
        <v>465</v>
      </c>
      <c r="D60" s="883">
        <f t="shared" si="29"/>
        <v>1255</v>
      </c>
      <c r="E60" s="883">
        <f t="shared" si="30"/>
        <v>695</v>
      </c>
      <c r="F60" s="883">
        <f t="shared" si="31"/>
        <v>560</v>
      </c>
      <c r="G60" s="167">
        <v>223</v>
      </c>
      <c r="H60" s="570">
        <v>242</v>
      </c>
      <c r="I60" s="82">
        <v>226</v>
      </c>
      <c r="J60" s="501">
        <v>171</v>
      </c>
      <c r="K60" s="501">
        <v>125</v>
      </c>
      <c r="L60" s="12">
        <v>80</v>
      </c>
      <c r="M60" s="12">
        <v>93</v>
      </c>
      <c r="N60" s="12">
        <v>112</v>
      </c>
      <c r="O60" s="12">
        <v>112</v>
      </c>
      <c r="P60" s="12">
        <v>87</v>
      </c>
      <c r="Q60" s="12">
        <v>107</v>
      </c>
      <c r="R60" s="568">
        <v>142</v>
      </c>
    </row>
    <row r="61" spans="2:18" ht="15.75" x14ac:dyDescent="0.25">
      <c r="B61" s="556" t="s">
        <v>134</v>
      </c>
      <c r="C61" s="885">
        <f t="shared" si="28"/>
        <v>552</v>
      </c>
      <c r="D61" s="883">
        <f t="shared" si="29"/>
        <v>1497</v>
      </c>
      <c r="E61" s="883">
        <f t="shared" si="30"/>
        <v>971</v>
      </c>
      <c r="F61" s="883">
        <f t="shared" si="31"/>
        <v>526</v>
      </c>
      <c r="G61" s="167">
        <v>303</v>
      </c>
      <c r="H61" s="570">
        <v>249</v>
      </c>
      <c r="I61" s="82">
        <v>232</v>
      </c>
      <c r="J61" s="501">
        <v>189</v>
      </c>
      <c r="K61" s="501">
        <v>164</v>
      </c>
      <c r="L61" s="12">
        <v>164</v>
      </c>
      <c r="M61" s="12">
        <v>222</v>
      </c>
      <c r="N61" s="12">
        <v>134</v>
      </c>
      <c r="O61" s="12">
        <v>123</v>
      </c>
      <c r="P61" s="12">
        <v>95</v>
      </c>
      <c r="Q61" s="12">
        <v>81</v>
      </c>
      <c r="R61" s="568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4E47-4843-46FA-8635-455391967701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3" width="13.5703125" bestFit="1" customWidth="1"/>
    <col min="4" max="5" width="12.85546875" bestFit="1" customWidth="1"/>
    <col min="6" max="6" width="13" bestFit="1" customWidth="1"/>
    <col min="7" max="18" width="11.7109375" customWidth="1"/>
  </cols>
  <sheetData>
    <row r="2" spans="2:18" ht="18" x14ac:dyDescent="0.25">
      <c r="B2" s="539" t="s">
        <v>406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345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12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13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14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5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10965</v>
      </c>
      <c r="D10" s="884">
        <f>SUM(I10:S10)</f>
        <v>55471</v>
      </c>
      <c r="E10" s="884">
        <f>SUM(I10:M10)</f>
        <v>27884</v>
      </c>
      <c r="F10" s="884">
        <f>SUM(N10:S10)</f>
        <v>27587</v>
      </c>
      <c r="G10" s="740">
        <v>5976</v>
      </c>
      <c r="H10" s="486">
        <v>4989</v>
      </c>
      <c r="I10" s="1">
        <v>6438</v>
      </c>
      <c r="J10" s="486">
        <v>5672</v>
      </c>
      <c r="K10" s="486">
        <v>3840</v>
      </c>
      <c r="L10" s="486">
        <v>5985</v>
      </c>
      <c r="M10" s="486">
        <v>5949</v>
      </c>
      <c r="N10" s="486">
        <v>5790</v>
      </c>
      <c r="O10" s="486">
        <v>7251</v>
      </c>
      <c r="P10" s="486">
        <v>5985</v>
      </c>
      <c r="Q10" s="486">
        <v>5119</v>
      </c>
      <c r="R10" s="547">
        <v>3442</v>
      </c>
    </row>
    <row r="11" spans="2:18" ht="15.75" x14ac:dyDescent="0.25">
      <c r="B11" s="548"/>
      <c r="C11" s="878"/>
      <c r="D11" s="826"/>
      <c r="E11" s="826"/>
      <c r="F11" s="826"/>
      <c r="G11" s="872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7882</v>
      </c>
      <c r="D12" s="884">
        <f t="shared" ref="D12:D18" si="1">SUM(I12:S12)</f>
        <v>47240</v>
      </c>
      <c r="E12" s="884">
        <f t="shared" ref="E12:E18" si="2">SUM(I12:M12)</f>
        <v>23400</v>
      </c>
      <c r="F12" s="884">
        <f t="shared" ref="F12:F18" si="3">SUM(N12:S12)</f>
        <v>23840</v>
      </c>
      <c r="G12" s="873">
        <v>4437</v>
      </c>
      <c r="H12" s="486">
        <v>3445</v>
      </c>
      <c r="I12" s="1">
        <v>5951</v>
      </c>
      <c r="J12" s="486">
        <v>4154</v>
      </c>
      <c r="K12" s="486">
        <v>3451</v>
      </c>
      <c r="L12" s="486">
        <v>5163</v>
      </c>
      <c r="M12" s="486">
        <v>4681</v>
      </c>
      <c r="N12" s="486">
        <v>5052</v>
      </c>
      <c r="O12" s="486">
        <v>6167</v>
      </c>
      <c r="P12" s="486">
        <v>5363</v>
      </c>
      <c r="Q12" s="486">
        <v>4163</v>
      </c>
      <c r="R12" s="547">
        <v>3095</v>
      </c>
    </row>
    <row r="13" spans="2:18" s="297" customFormat="1" ht="15.75" x14ac:dyDescent="0.25">
      <c r="B13" s="551" t="s">
        <v>228</v>
      </c>
      <c r="C13" s="885">
        <f t="shared" si="0"/>
        <v>4436</v>
      </c>
      <c r="D13" s="883">
        <f t="shared" si="1"/>
        <v>29671</v>
      </c>
      <c r="E13" s="883">
        <f t="shared" si="2"/>
        <v>14337</v>
      </c>
      <c r="F13" s="883">
        <f t="shared" si="3"/>
        <v>15334</v>
      </c>
      <c r="G13" s="874">
        <v>2505</v>
      </c>
      <c r="H13" s="501">
        <v>1931</v>
      </c>
      <c r="I13" s="5">
        <v>4504</v>
      </c>
      <c r="J13" s="501">
        <v>2166</v>
      </c>
      <c r="K13" s="501">
        <v>2474</v>
      </c>
      <c r="L13" s="501">
        <v>2522</v>
      </c>
      <c r="M13" s="501">
        <v>2671</v>
      </c>
      <c r="N13" s="501">
        <v>3352</v>
      </c>
      <c r="O13" s="501">
        <v>2697</v>
      </c>
      <c r="P13" s="501">
        <v>3553</v>
      </c>
      <c r="Q13" s="501">
        <v>3255</v>
      </c>
      <c r="R13" s="552">
        <v>2477</v>
      </c>
    </row>
    <row r="14" spans="2:18" s="297" customFormat="1" ht="15.75" x14ac:dyDescent="0.25">
      <c r="B14" s="551" t="s">
        <v>229</v>
      </c>
      <c r="C14" s="885">
        <f t="shared" si="0"/>
        <v>3384</v>
      </c>
      <c r="D14" s="883">
        <f t="shared" si="1"/>
        <v>15894</v>
      </c>
      <c r="E14" s="883">
        <f t="shared" si="2"/>
        <v>8607</v>
      </c>
      <c r="F14" s="883">
        <f t="shared" si="3"/>
        <v>7287</v>
      </c>
      <c r="G14" s="874">
        <v>1930</v>
      </c>
      <c r="H14" s="12">
        <v>1454</v>
      </c>
      <c r="I14" s="5">
        <v>1365</v>
      </c>
      <c r="J14" s="501">
        <v>1968</v>
      </c>
      <c r="K14" s="501">
        <v>911</v>
      </c>
      <c r="L14" s="501">
        <v>2528</v>
      </c>
      <c r="M14" s="501">
        <v>1835</v>
      </c>
      <c r="N14" s="501">
        <v>1559</v>
      </c>
      <c r="O14" s="501">
        <v>2782</v>
      </c>
      <c r="P14" s="501">
        <v>1566</v>
      </c>
      <c r="Q14" s="501">
        <v>894</v>
      </c>
      <c r="R14" s="552">
        <v>486</v>
      </c>
    </row>
    <row r="15" spans="2:18" s="297" customFormat="1" ht="15.75" x14ac:dyDescent="0.25">
      <c r="B15" s="7" t="s">
        <v>342</v>
      </c>
      <c r="C15" s="885">
        <f t="shared" si="0"/>
        <v>62</v>
      </c>
      <c r="D15" s="883">
        <f t="shared" si="1"/>
        <v>1675</v>
      </c>
      <c r="E15" s="883">
        <f t="shared" si="2"/>
        <v>456</v>
      </c>
      <c r="F15" s="883">
        <f t="shared" si="3"/>
        <v>1219</v>
      </c>
      <c r="G15" s="874">
        <v>2</v>
      </c>
      <c r="H15" s="12">
        <v>60</v>
      </c>
      <c r="I15" s="5">
        <v>82</v>
      </c>
      <c r="J15" s="501">
        <v>20</v>
      </c>
      <c r="K15" s="12">
        <v>66</v>
      </c>
      <c r="L15" s="12">
        <v>113</v>
      </c>
      <c r="M15" s="12">
        <v>175</v>
      </c>
      <c r="N15" s="12">
        <v>141</v>
      </c>
      <c r="O15" s="12">
        <v>688</v>
      </c>
      <c r="P15" s="12">
        <v>244</v>
      </c>
      <c r="Q15" s="12">
        <v>14</v>
      </c>
      <c r="R15" s="511">
        <v>132</v>
      </c>
    </row>
    <row r="16" spans="2:18" s="172" customFormat="1" ht="15.75" x14ac:dyDescent="0.25">
      <c r="B16" s="8" t="s">
        <v>231</v>
      </c>
      <c r="C16" s="882">
        <f t="shared" si="0"/>
        <v>3083</v>
      </c>
      <c r="D16" s="884">
        <f t="shared" si="1"/>
        <v>8231</v>
      </c>
      <c r="E16" s="884">
        <f t="shared" si="2"/>
        <v>4484</v>
      </c>
      <c r="F16" s="884">
        <f t="shared" si="3"/>
        <v>3747</v>
      </c>
      <c r="G16" s="873">
        <v>1539</v>
      </c>
      <c r="H16" s="9">
        <v>1544</v>
      </c>
      <c r="I16" s="1">
        <v>487</v>
      </c>
      <c r="J16" s="486">
        <v>1518</v>
      </c>
      <c r="K16" s="9">
        <v>389</v>
      </c>
      <c r="L16" s="9">
        <v>822</v>
      </c>
      <c r="M16" s="9">
        <v>1268</v>
      </c>
      <c r="N16" s="9">
        <v>738</v>
      </c>
      <c r="O16" s="9">
        <v>1084</v>
      </c>
      <c r="P16" s="9">
        <v>622</v>
      </c>
      <c r="Q16" s="9">
        <v>956</v>
      </c>
      <c r="R16" s="553">
        <v>347</v>
      </c>
    </row>
    <row r="17" spans="2:18" s="297" customFormat="1" ht="15.75" x14ac:dyDescent="0.25">
      <c r="B17" s="7" t="s">
        <v>232</v>
      </c>
      <c r="C17" s="885">
        <f t="shared" si="0"/>
        <v>2886</v>
      </c>
      <c r="D17" s="883">
        <f t="shared" si="1"/>
        <v>7195</v>
      </c>
      <c r="E17" s="883">
        <f t="shared" si="2"/>
        <v>3847</v>
      </c>
      <c r="F17" s="883">
        <f t="shared" si="3"/>
        <v>3348</v>
      </c>
      <c r="G17" s="874">
        <v>1366</v>
      </c>
      <c r="H17" s="12">
        <v>1520</v>
      </c>
      <c r="I17" s="5">
        <v>380</v>
      </c>
      <c r="J17" s="501">
        <v>1448</v>
      </c>
      <c r="K17" s="12">
        <v>269</v>
      </c>
      <c r="L17" s="12">
        <v>676</v>
      </c>
      <c r="M17" s="12">
        <v>1074</v>
      </c>
      <c r="N17" s="12">
        <v>580</v>
      </c>
      <c r="O17" s="12">
        <v>1037</v>
      </c>
      <c r="P17" s="12">
        <v>566</v>
      </c>
      <c r="Q17" s="12">
        <v>914</v>
      </c>
      <c r="R17" s="511">
        <v>251</v>
      </c>
    </row>
    <row r="18" spans="2:18" s="297" customFormat="1" ht="15.75" x14ac:dyDescent="0.25">
      <c r="B18" s="7" t="s">
        <v>343</v>
      </c>
      <c r="C18" s="885">
        <f t="shared" si="0"/>
        <v>197</v>
      </c>
      <c r="D18" s="883">
        <f t="shared" si="1"/>
        <v>1036</v>
      </c>
      <c r="E18" s="883">
        <f t="shared" si="2"/>
        <v>637</v>
      </c>
      <c r="F18" s="883">
        <f t="shared" si="3"/>
        <v>399</v>
      </c>
      <c r="G18" s="874">
        <v>173</v>
      </c>
      <c r="H18" s="10">
        <v>24</v>
      </c>
      <c r="I18" s="5">
        <v>107</v>
      </c>
      <c r="J18" s="501">
        <v>70</v>
      </c>
      <c r="K18" s="12">
        <v>120</v>
      </c>
      <c r="L18" s="12">
        <v>146</v>
      </c>
      <c r="M18" s="12">
        <v>194</v>
      </c>
      <c r="N18" s="12">
        <v>158</v>
      </c>
      <c r="O18" s="12">
        <v>47</v>
      </c>
      <c r="P18" s="12">
        <v>56</v>
      </c>
      <c r="Q18" s="12">
        <v>42</v>
      </c>
      <c r="R18" s="511">
        <v>96</v>
      </c>
    </row>
    <row r="19" spans="2:18" ht="15.75" x14ac:dyDescent="0.25">
      <c r="B19" s="551"/>
      <c r="C19" s="879"/>
      <c r="D19" s="880"/>
      <c r="E19" s="880"/>
      <c r="F19" s="880"/>
      <c r="G19" s="873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10949</v>
      </c>
      <c r="D20" s="884">
        <f t="shared" ref="D20:D25" si="5">SUM(I20:S20)</f>
        <v>55412</v>
      </c>
      <c r="E20" s="884">
        <f t="shared" ref="E20:E25" si="6">SUM(I20:M20)</f>
        <v>27827</v>
      </c>
      <c r="F20" s="884">
        <f t="shared" ref="F20:F25" si="7">SUM(N20:S20)</f>
        <v>27585</v>
      </c>
      <c r="G20" s="873">
        <v>5968</v>
      </c>
      <c r="H20" s="486">
        <v>4981</v>
      </c>
      <c r="I20" s="1">
        <v>6417</v>
      </c>
      <c r="J20" s="486">
        <v>5672</v>
      </c>
      <c r="K20" s="486">
        <v>3840</v>
      </c>
      <c r="L20" s="486">
        <v>5949</v>
      </c>
      <c r="M20" s="486">
        <v>5949</v>
      </c>
      <c r="N20" s="486">
        <v>5790</v>
      </c>
      <c r="O20" s="486">
        <v>7251</v>
      </c>
      <c r="P20" s="486">
        <v>5983</v>
      </c>
      <c r="Q20" s="486">
        <v>5119</v>
      </c>
      <c r="R20" s="547">
        <v>3442</v>
      </c>
    </row>
    <row r="21" spans="2:18" s="297" customFormat="1" ht="15.75" x14ac:dyDescent="0.25">
      <c r="B21" s="551" t="s">
        <v>235</v>
      </c>
      <c r="C21" s="885">
        <f t="shared" si="4"/>
        <v>10943</v>
      </c>
      <c r="D21" s="883">
        <f t="shared" si="5"/>
        <v>55157</v>
      </c>
      <c r="E21" s="883">
        <f t="shared" si="6"/>
        <v>27762</v>
      </c>
      <c r="F21" s="883">
        <f t="shared" si="7"/>
        <v>27395</v>
      </c>
      <c r="G21" s="874">
        <v>5962</v>
      </c>
      <c r="H21" s="501">
        <v>4981</v>
      </c>
      <c r="I21" s="5">
        <v>6415</v>
      </c>
      <c r="J21" s="501">
        <v>5652</v>
      </c>
      <c r="K21" s="501">
        <v>3838</v>
      </c>
      <c r="L21" s="501">
        <v>5908</v>
      </c>
      <c r="M21" s="501">
        <v>5949</v>
      </c>
      <c r="N21" s="501">
        <v>5790</v>
      </c>
      <c r="O21" s="501">
        <v>7211</v>
      </c>
      <c r="P21" s="501">
        <v>5929</v>
      </c>
      <c r="Q21" s="501">
        <v>5119</v>
      </c>
      <c r="R21" s="552">
        <v>3346</v>
      </c>
    </row>
    <row r="22" spans="2:18" s="297" customFormat="1" ht="15.75" x14ac:dyDescent="0.25">
      <c r="B22" s="551" t="s">
        <v>236</v>
      </c>
      <c r="C22" s="885">
        <f t="shared" si="4"/>
        <v>8890</v>
      </c>
      <c r="D22" s="883">
        <f t="shared" si="5"/>
        <v>45941</v>
      </c>
      <c r="E22" s="883">
        <f t="shared" si="6"/>
        <v>22247</v>
      </c>
      <c r="F22" s="883">
        <f t="shared" si="7"/>
        <v>23694</v>
      </c>
      <c r="G22" s="874">
        <v>4791</v>
      </c>
      <c r="H22" s="501">
        <v>4099</v>
      </c>
      <c r="I22" s="5">
        <v>5156</v>
      </c>
      <c r="J22" s="501">
        <v>5002</v>
      </c>
      <c r="K22" s="501">
        <v>3211</v>
      </c>
      <c r="L22" s="501">
        <v>4461</v>
      </c>
      <c r="M22" s="501">
        <v>4417</v>
      </c>
      <c r="N22" s="501">
        <v>4743</v>
      </c>
      <c r="O22" s="501">
        <v>5543</v>
      </c>
      <c r="P22" s="501">
        <v>5579</v>
      </c>
      <c r="Q22" s="501">
        <v>4650</v>
      </c>
      <c r="R22" s="552">
        <v>3179</v>
      </c>
    </row>
    <row r="23" spans="2:18" s="297" customFormat="1" ht="15.75" x14ac:dyDescent="0.25">
      <c r="B23" s="551" t="s">
        <v>237</v>
      </c>
      <c r="C23" s="885">
        <f t="shared" si="4"/>
        <v>2053</v>
      </c>
      <c r="D23" s="883">
        <f t="shared" si="5"/>
        <v>9216</v>
      </c>
      <c r="E23" s="883">
        <f t="shared" si="6"/>
        <v>5515</v>
      </c>
      <c r="F23" s="883">
        <f t="shared" si="7"/>
        <v>3701</v>
      </c>
      <c r="G23" s="874">
        <v>1171</v>
      </c>
      <c r="H23" s="501">
        <v>882</v>
      </c>
      <c r="I23" s="5">
        <v>1259</v>
      </c>
      <c r="J23" s="501">
        <v>650</v>
      </c>
      <c r="K23" s="501">
        <v>627</v>
      </c>
      <c r="L23" s="501">
        <v>1447</v>
      </c>
      <c r="M23" s="501">
        <v>1532</v>
      </c>
      <c r="N23" s="501">
        <v>1047</v>
      </c>
      <c r="O23" s="501">
        <v>1668</v>
      </c>
      <c r="P23" s="501">
        <v>350</v>
      </c>
      <c r="Q23" s="501">
        <v>469</v>
      </c>
      <c r="R23" s="552">
        <v>167</v>
      </c>
    </row>
    <row r="24" spans="2:18" s="297" customFormat="1" ht="15.75" x14ac:dyDescent="0.25">
      <c r="B24" s="551" t="s">
        <v>238</v>
      </c>
      <c r="C24" s="885">
        <f t="shared" si="4"/>
        <v>6</v>
      </c>
      <c r="D24" s="883">
        <f t="shared" si="5"/>
        <v>255</v>
      </c>
      <c r="E24" s="883">
        <f t="shared" si="6"/>
        <v>65</v>
      </c>
      <c r="F24" s="883">
        <f t="shared" si="7"/>
        <v>190</v>
      </c>
      <c r="G24" s="874">
        <v>6</v>
      </c>
      <c r="H24" s="501">
        <v>0</v>
      </c>
      <c r="I24" s="5">
        <v>2</v>
      </c>
      <c r="J24" s="501">
        <v>20</v>
      </c>
      <c r="K24" s="501">
        <v>2</v>
      </c>
      <c r="L24" s="501">
        <v>41</v>
      </c>
      <c r="M24" s="501">
        <v>0</v>
      </c>
      <c r="N24" s="501">
        <v>0</v>
      </c>
      <c r="O24" s="501">
        <v>40</v>
      </c>
      <c r="P24" s="501">
        <v>54</v>
      </c>
      <c r="Q24" s="501">
        <v>0</v>
      </c>
      <c r="R24" s="552">
        <v>96</v>
      </c>
    </row>
    <row r="25" spans="2:18" s="172" customFormat="1" ht="15.75" x14ac:dyDescent="0.25">
      <c r="B25" s="554" t="s">
        <v>239</v>
      </c>
      <c r="C25" s="882">
        <f t="shared" si="4"/>
        <v>16</v>
      </c>
      <c r="D25" s="884">
        <f t="shared" si="5"/>
        <v>59</v>
      </c>
      <c r="E25" s="884">
        <f t="shared" si="6"/>
        <v>57</v>
      </c>
      <c r="F25" s="884">
        <f t="shared" si="7"/>
        <v>2</v>
      </c>
      <c r="G25" s="873">
        <v>8</v>
      </c>
      <c r="H25" s="486">
        <v>8</v>
      </c>
      <c r="I25" s="1">
        <v>21</v>
      </c>
      <c r="J25" s="486">
        <v>0</v>
      </c>
      <c r="K25" s="486">
        <v>0</v>
      </c>
      <c r="L25" s="486">
        <v>36</v>
      </c>
      <c r="M25" s="486">
        <v>0</v>
      </c>
      <c r="N25" s="486">
        <v>0</v>
      </c>
      <c r="O25" s="486">
        <v>0</v>
      </c>
      <c r="P25" s="486">
        <v>2</v>
      </c>
      <c r="Q25" s="486">
        <v>0</v>
      </c>
      <c r="R25" s="547">
        <v>0</v>
      </c>
    </row>
    <row r="26" spans="2:18" ht="15.75" x14ac:dyDescent="0.25">
      <c r="B26" s="555"/>
      <c r="C26" s="502"/>
      <c r="D26" s="501"/>
      <c r="E26" s="501"/>
      <c r="F26" s="501"/>
      <c r="G26" s="875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6072</v>
      </c>
      <c r="D27" s="884">
        <f t="shared" ref="D27:D33" si="9">SUM(I27:S27)</f>
        <v>27557</v>
      </c>
      <c r="E27" s="884">
        <f t="shared" ref="E27:E33" si="10">SUM(I27:M27)</f>
        <v>14751</v>
      </c>
      <c r="F27" s="884">
        <f t="shared" ref="F27:F33" si="11">SUM(N27:S27)</f>
        <v>12806</v>
      </c>
      <c r="G27" s="567">
        <v>3009</v>
      </c>
      <c r="H27" s="544">
        <v>3063</v>
      </c>
      <c r="I27" s="1">
        <v>2067</v>
      </c>
      <c r="J27" s="486">
        <v>3856</v>
      </c>
      <c r="K27" s="486">
        <v>1840</v>
      </c>
      <c r="L27" s="9">
        <v>3313</v>
      </c>
      <c r="M27" s="9">
        <v>3675</v>
      </c>
      <c r="N27" s="9">
        <v>2433</v>
      </c>
      <c r="O27" s="9">
        <v>3418</v>
      </c>
      <c r="P27" s="9">
        <v>2061</v>
      </c>
      <c r="Q27" s="9">
        <v>2876</v>
      </c>
      <c r="R27" s="553">
        <v>2018</v>
      </c>
    </row>
    <row r="28" spans="2:18" s="297" customFormat="1" ht="15.75" x14ac:dyDescent="0.25">
      <c r="B28" s="556" t="s">
        <v>39</v>
      </c>
      <c r="C28" s="885">
        <f t="shared" si="8"/>
        <v>364</v>
      </c>
      <c r="D28" s="883">
        <f t="shared" si="9"/>
        <v>7537</v>
      </c>
      <c r="E28" s="883">
        <f t="shared" si="10"/>
        <v>3297</v>
      </c>
      <c r="F28" s="883">
        <f t="shared" si="11"/>
        <v>4240</v>
      </c>
      <c r="G28" s="876">
        <v>340</v>
      </c>
      <c r="H28" s="557">
        <v>24</v>
      </c>
      <c r="I28" s="5">
        <v>904</v>
      </c>
      <c r="J28" s="501">
        <v>6</v>
      </c>
      <c r="K28" s="501">
        <v>581</v>
      </c>
      <c r="L28" s="12">
        <v>715</v>
      </c>
      <c r="M28" s="12">
        <v>1091</v>
      </c>
      <c r="N28" s="12">
        <v>763</v>
      </c>
      <c r="O28" s="12">
        <v>447</v>
      </c>
      <c r="P28" s="12">
        <v>652</v>
      </c>
      <c r="Q28" s="12">
        <v>1531</v>
      </c>
      <c r="R28" s="511">
        <v>847</v>
      </c>
    </row>
    <row r="29" spans="2:18" s="297" customFormat="1" ht="15.75" x14ac:dyDescent="0.25">
      <c r="B29" s="556" t="s">
        <v>43</v>
      </c>
      <c r="C29" s="885">
        <f t="shared" si="8"/>
        <v>798</v>
      </c>
      <c r="D29" s="883">
        <f t="shared" si="9"/>
        <v>4394</v>
      </c>
      <c r="E29" s="883">
        <f t="shared" si="10"/>
        <v>3162</v>
      </c>
      <c r="F29" s="883">
        <f t="shared" si="11"/>
        <v>1232</v>
      </c>
      <c r="G29" s="876">
        <v>100</v>
      </c>
      <c r="H29" s="557">
        <v>698</v>
      </c>
      <c r="I29" s="5">
        <v>629</v>
      </c>
      <c r="J29" s="501">
        <v>1028</v>
      </c>
      <c r="K29" s="501">
        <v>406</v>
      </c>
      <c r="L29" s="12">
        <v>551</v>
      </c>
      <c r="M29" s="12">
        <v>548</v>
      </c>
      <c r="N29" s="12">
        <v>190</v>
      </c>
      <c r="O29" s="12">
        <v>388</v>
      </c>
      <c r="P29" s="12">
        <v>19</v>
      </c>
      <c r="Q29" s="12">
        <v>0</v>
      </c>
      <c r="R29" s="511">
        <v>635</v>
      </c>
    </row>
    <row r="30" spans="2:18" s="297" customFormat="1" ht="15.75" x14ac:dyDescent="0.25">
      <c r="B30" s="556" t="s">
        <v>56</v>
      </c>
      <c r="C30" s="885">
        <f t="shared" si="8"/>
        <v>45</v>
      </c>
      <c r="D30" s="883">
        <f t="shared" si="9"/>
        <v>333</v>
      </c>
      <c r="E30" s="883">
        <f t="shared" si="10"/>
        <v>175</v>
      </c>
      <c r="F30" s="883">
        <f t="shared" si="11"/>
        <v>158</v>
      </c>
      <c r="G30" s="876">
        <v>0</v>
      </c>
      <c r="H30" s="557">
        <v>45</v>
      </c>
      <c r="I30" s="5">
        <v>12</v>
      </c>
      <c r="J30" s="501">
        <v>111</v>
      </c>
      <c r="K30" s="501">
        <v>4</v>
      </c>
      <c r="L30" s="12">
        <v>8</v>
      </c>
      <c r="M30" s="12">
        <v>40</v>
      </c>
      <c r="N30" s="12">
        <v>50</v>
      </c>
      <c r="O30" s="12">
        <v>100</v>
      </c>
      <c r="P30" s="12">
        <v>8</v>
      </c>
      <c r="Q30" s="12">
        <v>0</v>
      </c>
      <c r="R30" s="511">
        <v>0</v>
      </c>
    </row>
    <row r="31" spans="2:18" s="297" customFormat="1" ht="15.75" x14ac:dyDescent="0.25">
      <c r="B31" s="556" t="s">
        <v>74</v>
      </c>
      <c r="C31" s="885">
        <f t="shared" si="8"/>
        <v>715</v>
      </c>
      <c r="D31" s="883">
        <f t="shared" si="9"/>
        <v>2149</v>
      </c>
      <c r="E31" s="883">
        <f t="shared" si="10"/>
        <v>1017</v>
      </c>
      <c r="F31" s="883">
        <f t="shared" si="11"/>
        <v>1132</v>
      </c>
      <c r="G31" s="876">
        <v>350</v>
      </c>
      <c r="H31" s="557">
        <v>365</v>
      </c>
      <c r="I31" s="5">
        <v>124</v>
      </c>
      <c r="J31" s="501">
        <v>25</v>
      </c>
      <c r="K31" s="501">
        <v>178</v>
      </c>
      <c r="L31" s="12">
        <v>248</v>
      </c>
      <c r="M31" s="12">
        <v>442</v>
      </c>
      <c r="N31" s="12">
        <v>335</v>
      </c>
      <c r="O31" s="12">
        <v>414</v>
      </c>
      <c r="P31" s="12">
        <v>68</v>
      </c>
      <c r="Q31" s="12">
        <v>245</v>
      </c>
      <c r="R31" s="511">
        <v>70</v>
      </c>
    </row>
    <row r="32" spans="2:18" s="297" customFormat="1" ht="15.75" x14ac:dyDescent="0.25">
      <c r="B32" s="556" t="s">
        <v>79</v>
      </c>
      <c r="C32" s="885">
        <f t="shared" si="8"/>
        <v>1264</v>
      </c>
      <c r="D32" s="883">
        <f t="shared" si="9"/>
        <v>5949</v>
      </c>
      <c r="E32" s="883">
        <f t="shared" si="10"/>
        <v>3253</v>
      </c>
      <c r="F32" s="883">
        <f t="shared" si="11"/>
        <v>2696</v>
      </c>
      <c r="G32" s="876">
        <v>853</v>
      </c>
      <c r="H32" s="557">
        <v>411</v>
      </c>
      <c r="I32" s="5">
        <v>18</v>
      </c>
      <c r="J32" s="501">
        <v>1238</v>
      </c>
      <c r="K32" s="501">
        <v>402</v>
      </c>
      <c r="L32" s="12">
        <v>1115</v>
      </c>
      <c r="M32" s="12">
        <v>480</v>
      </c>
      <c r="N32" s="12">
        <v>515</v>
      </c>
      <c r="O32" s="12">
        <v>1032</v>
      </c>
      <c r="P32" s="12">
        <v>748</v>
      </c>
      <c r="Q32" s="12">
        <v>186</v>
      </c>
      <c r="R32" s="511">
        <v>215</v>
      </c>
    </row>
    <row r="33" spans="2:18" s="297" customFormat="1" ht="15.75" x14ac:dyDescent="0.25">
      <c r="B33" s="556" t="s">
        <v>42</v>
      </c>
      <c r="C33" s="885">
        <f t="shared" si="8"/>
        <v>2886</v>
      </c>
      <c r="D33" s="883">
        <f t="shared" si="9"/>
        <v>7195</v>
      </c>
      <c r="E33" s="883">
        <f t="shared" si="10"/>
        <v>3847</v>
      </c>
      <c r="F33" s="883">
        <f t="shared" si="11"/>
        <v>3348</v>
      </c>
      <c r="G33" s="876">
        <v>1366</v>
      </c>
      <c r="H33" s="557">
        <v>1520</v>
      </c>
      <c r="I33" s="5">
        <v>380</v>
      </c>
      <c r="J33" s="501">
        <v>1448</v>
      </c>
      <c r="K33" s="501">
        <v>269</v>
      </c>
      <c r="L33" s="12">
        <v>676</v>
      </c>
      <c r="M33" s="12">
        <v>1074</v>
      </c>
      <c r="N33" s="12">
        <v>580</v>
      </c>
      <c r="O33" s="12">
        <v>1037</v>
      </c>
      <c r="P33" s="12">
        <v>566</v>
      </c>
      <c r="Q33" s="12">
        <v>914</v>
      </c>
      <c r="R33" s="511">
        <v>251</v>
      </c>
    </row>
    <row r="34" spans="2:18" ht="15.75" x14ac:dyDescent="0.25">
      <c r="B34" s="556"/>
      <c r="C34" s="68"/>
      <c r="D34" s="12"/>
      <c r="E34" s="12"/>
      <c r="F34" s="12"/>
      <c r="G34" s="876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4293</v>
      </c>
      <c r="D35" s="884">
        <f t="shared" ref="D35:D38" si="13">SUM(I35:S35)</f>
        <v>22236</v>
      </c>
      <c r="E35" s="884">
        <f t="shared" ref="E35:E38" si="14">SUM(I35:M35)</f>
        <v>10953</v>
      </c>
      <c r="F35" s="884">
        <f t="shared" ref="F35:F38" si="15">SUM(N35:S35)</f>
        <v>11283</v>
      </c>
      <c r="G35" s="567">
        <v>2724</v>
      </c>
      <c r="H35" s="544">
        <v>1569</v>
      </c>
      <c r="I35" s="1">
        <v>3690</v>
      </c>
      <c r="J35" s="486">
        <v>1548</v>
      </c>
      <c r="K35" s="486">
        <v>1814</v>
      </c>
      <c r="L35" s="9">
        <v>2306</v>
      </c>
      <c r="M35" s="9">
        <v>1595</v>
      </c>
      <c r="N35" s="9">
        <v>2903</v>
      </c>
      <c r="O35" s="9">
        <v>2360</v>
      </c>
      <c r="P35" s="9">
        <v>3156</v>
      </c>
      <c r="Q35" s="9">
        <v>1774</v>
      </c>
      <c r="R35" s="553">
        <v>1090</v>
      </c>
    </row>
    <row r="36" spans="2:18" s="297" customFormat="1" ht="15.75" x14ac:dyDescent="0.25">
      <c r="B36" s="556" t="s">
        <v>70</v>
      </c>
      <c r="C36" s="885">
        <f t="shared" si="12"/>
        <v>1019</v>
      </c>
      <c r="D36" s="883">
        <f t="shared" si="13"/>
        <v>4496</v>
      </c>
      <c r="E36" s="883">
        <f t="shared" si="14"/>
        <v>3075</v>
      </c>
      <c r="F36" s="883">
        <f t="shared" si="15"/>
        <v>1421</v>
      </c>
      <c r="G36" s="876">
        <v>659</v>
      </c>
      <c r="H36" s="557">
        <v>360</v>
      </c>
      <c r="I36" s="5">
        <v>719</v>
      </c>
      <c r="J36" s="501">
        <v>416</v>
      </c>
      <c r="K36" s="501">
        <v>327</v>
      </c>
      <c r="L36" s="12">
        <v>1050</v>
      </c>
      <c r="M36" s="12">
        <v>563</v>
      </c>
      <c r="N36" s="12">
        <v>504</v>
      </c>
      <c r="O36" s="12">
        <v>498</v>
      </c>
      <c r="P36" s="12">
        <v>274</v>
      </c>
      <c r="Q36" s="12">
        <v>50</v>
      </c>
      <c r="R36" s="511">
        <v>95</v>
      </c>
    </row>
    <row r="37" spans="2:18" s="297" customFormat="1" ht="15.75" x14ac:dyDescent="0.25">
      <c r="B37" s="556" t="s">
        <v>87</v>
      </c>
      <c r="C37" s="885">
        <f t="shared" si="12"/>
        <v>1618</v>
      </c>
      <c r="D37" s="883">
        <f t="shared" si="13"/>
        <v>15064</v>
      </c>
      <c r="E37" s="883">
        <f t="shared" si="14"/>
        <v>5525</v>
      </c>
      <c r="F37" s="883">
        <f t="shared" si="15"/>
        <v>9539</v>
      </c>
      <c r="G37" s="876">
        <v>1064</v>
      </c>
      <c r="H37" s="557">
        <v>554</v>
      </c>
      <c r="I37" s="5">
        <v>2515</v>
      </c>
      <c r="J37" s="501">
        <v>958</v>
      </c>
      <c r="K37" s="501">
        <v>583</v>
      </c>
      <c r="L37" s="12">
        <v>756</v>
      </c>
      <c r="M37" s="12">
        <v>713</v>
      </c>
      <c r="N37" s="12">
        <v>2399</v>
      </c>
      <c r="O37" s="12">
        <v>1862</v>
      </c>
      <c r="P37" s="12">
        <v>2807</v>
      </c>
      <c r="Q37" s="12">
        <v>1481</v>
      </c>
      <c r="R37" s="511">
        <v>990</v>
      </c>
    </row>
    <row r="38" spans="2:18" s="297" customFormat="1" ht="15.75" x14ac:dyDescent="0.25">
      <c r="B38" s="556" t="s">
        <v>91</v>
      </c>
      <c r="C38" s="885">
        <f t="shared" si="12"/>
        <v>1656</v>
      </c>
      <c r="D38" s="883">
        <f t="shared" si="13"/>
        <v>2676</v>
      </c>
      <c r="E38" s="883">
        <f t="shared" si="14"/>
        <v>2353</v>
      </c>
      <c r="F38" s="883">
        <f t="shared" si="15"/>
        <v>323</v>
      </c>
      <c r="G38" s="876">
        <v>1001</v>
      </c>
      <c r="H38" s="557">
        <v>655</v>
      </c>
      <c r="I38" s="5">
        <v>456</v>
      </c>
      <c r="J38" s="501">
        <v>174</v>
      </c>
      <c r="K38" s="501">
        <v>904</v>
      </c>
      <c r="L38" s="12">
        <v>500</v>
      </c>
      <c r="M38" s="12">
        <v>319</v>
      </c>
      <c r="N38" s="12">
        <v>0</v>
      </c>
      <c r="O38" s="12">
        <v>0</v>
      </c>
      <c r="P38" s="12">
        <v>75</v>
      </c>
      <c r="Q38" s="12">
        <v>243</v>
      </c>
      <c r="R38" s="511">
        <v>5</v>
      </c>
    </row>
    <row r="39" spans="2:18" ht="15.75" x14ac:dyDescent="0.25">
      <c r="B39" s="556"/>
      <c r="C39" s="68"/>
      <c r="D39" s="12"/>
      <c r="E39" s="12"/>
      <c r="F39" s="12"/>
      <c r="G39" s="876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261</v>
      </c>
      <c r="D40" s="884">
        <f t="shared" ref="D40:D43" si="17">SUM(I40:S40)</f>
        <v>1964</v>
      </c>
      <c r="E40" s="884">
        <f t="shared" ref="E40:E43" si="18">SUM(I40:M40)</f>
        <v>891</v>
      </c>
      <c r="F40" s="884">
        <f t="shared" ref="F40:F43" si="19">SUM(N40:S40)</f>
        <v>1073</v>
      </c>
      <c r="G40" s="567">
        <v>9</v>
      </c>
      <c r="H40" s="544">
        <v>252</v>
      </c>
      <c r="I40" s="1">
        <v>394</v>
      </c>
      <c r="J40" s="486">
        <v>108</v>
      </c>
      <c r="K40" s="486">
        <v>0</v>
      </c>
      <c r="L40" s="9">
        <v>81</v>
      </c>
      <c r="M40" s="9">
        <v>308</v>
      </c>
      <c r="N40" s="9">
        <v>6</v>
      </c>
      <c r="O40" s="9">
        <v>651</v>
      </c>
      <c r="P40" s="9">
        <v>0</v>
      </c>
      <c r="Q40" s="9">
        <v>400</v>
      </c>
      <c r="R40" s="553">
        <v>16</v>
      </c>
    </row>
    <row r="41" spans="2:18" s="297" customFormat="1" ht="15.75" x14ac:dyDescent="0.25">
      <c r="B41" s="556" t="s">
        <v>44</v>
      </c>
      <c r="C41" s="885">
        <f t="shared" si="16"/>
        <v>99</v>
      </c>
      <c r="D41" s="883">
        <f t="shared" si="17"/>
        <v>247</v>
      </c>
      <c r="E41" s="883">
        <f t="shared" si="18"/>
        <v>245</v>
      </c>
      <c r="F41" s="883">
        <f t="shared" si="19"/>
        <v>2</v>
      </c>
      <c r="G41" s="876">
        <v>3</v>
      </c>
      <c r="H41" s="557">
        <v>96</v>
      </c>
      <c r="I41" s="5">
        <v>240</v>
      </c>
      <c r="J41" s="501">
        <v>0</v>
      </c>
      <c r="K41" s="501">
        <v>0</v>
      </c>
      <c r="L41" s="12">
        <v>0</v>
      </c>
      <c r="M41" s="12">
        <v>5</v>
      </c>
      <c r="N41" s="12">
        <v>0</v>
      </c>
      <c r="O41" s="12">
        <v>0</v>
      </c>
      <c r="P41" s="12">
        <v>0</v>
      </c>
      <c r="Q41" s="12">
        <v>0</v>
      </c>
      <c r="R41" s="511">
        <v>2</v>
      </c>
    </row>
    <row r="42" spans="2:18" s="297" customFormat="1" ht="15.75" x14ac:dyDescent="0.25">
      <c r="B42" s="556" t="s">
        <v>61</v>
      </c>
      <c r="C42" s="885">
        <f t="shared" si="16"/>
        <v>0</v>
      </c>
      <c r="D42" s="883">
        <f t="shared" si="17"/>
        <v>1269</v>
      </c>
      <c r="E42" s="883">
        <f t="shared" si="18"/>
        <v>488</v>
      </c>
      <c r="F42" s="883">
        <f t="shared" si="19"/>
        <v>781</v>
      </c>
      <c r="G42" s="876">
        <v>0</v>
      </c>
      <c r="H42" s="557">
        <v>0</v>
      </c>
      <c r="I42" s="5">
        <v>80</v>
      </c>
      <c r="J42" s="501">
        <v>48</v>
      </c>
      <c r="K42" s="501">
        <v>0</v>
      </c>
      <c r="L42" s="12">
        <v>72</v>
      </c>
      <c r="M42" s="12">
        <v>288</v>
      </c>
      <c r="N42" s="12">
        <v>0</v>
      </c>
      <c r="O42" s="12">
        <v>649</v>
      </c>
      <c r="P42" s="12">
        <v>0</v>
      </c>
      <c r="Q42" s="12">
        <v>132</v>
      </c>
      <c r="R42" s="511">
        <v>0</v>
      </c>
    </row>
    <row r="43" spans="2:18" s="297" customFormat="1" ht="15.75" x14ac:dyDescent="0.25">
      <c r="B43" s="556" t="s">
        <v>103</v>
      </c>
      <c r="C43" s="885">
        <f t="shared" si="16"/>
        <v>162</v>
      </c>
      <c r="D43" s="883">
        <f t="shared" si="17"/>
        <v>448</v>
      </c>
      <c r="E43" s="883">
        <f t="shared" si="18"/>
        <v>158</v>
      </c>
      <c r="F43" s="883">
        <f t="shared" si="19"/>
        <v>290</v>
      </c>
      <c r="G43" s="876">
        <v>6</v>
      </c>
      <c r="H43" s="557">
        <v>156</v>
      </c>
      <c r="I43" s="5">
        <v>74</v>
      </c>
      <c r="J43" s="501">
        <v>60</v>
      </c>
      <c r="K43" s="501">
        <v>0</v>
      </c>
      <c r="L43" s="12">
        <v>9</v>
      </c>
      <c r="M43" s="12">
        <v>15</v>
      </c>
      <c r="N43" s="12">
        <v>6</v>
      </c>
      <c r="O43" s="12">
        <v>2</v>
      </c>
      <c r="P43" s="12">
        <v>0</v>
      </c>
      <c r="Q43" s="12">
        <v>268</v>
      </c>
      <c r="R43" s="511">
        <v>14</v>
      </c>
    </row>
    <row r="44" spans="2:18" ht="15.75" x14ac:dyDescent="0.25">
      <c r="B44" s="556"/>
      <c r="C44" s="68"/>
      <c r="D44" s="12"/>
      <c r="E44" s="12"/>
      <c r="F44" s="12"/>
      <c r="G44" s="876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6</v>
      </c>
      <c r="D45" s="884">
        <f t="shared" ref="D45:D48" si="21">SUM(I45:S45)</f>
        <v>607</v>
      </c>
      <c r="E45" s="884">
        <f t="shared" ref="E45:E48" si="22">SUM(I45:M45)</f>
        <v>282</v>
      </c>
      <c r="F45" s="884">
        <f t="shared" ref="F45:F48" si="23">SUM(N45:S45)</f>
        <v>325</v>
      </c>
      <c r="G45" s="567">
        <v>4</v>
      </c>
      <c r="H45" s="544">
        <v>2</v>
      </c>
      <c r="I45" s="1">
        <v>63</v>
      </c>
      <c r="J45" s="486">
        <v>4</v>
      </c>
      <c r="K45" s="486">
        <v>62</v>
      </c>
      <c r="L45" s="9">
        <v>22</v>
      </c>
      <c r="M45" s="9">
        <v>131</v>
      </c>
      <c r="N45" s="9">
        <v>85</v>
      </c>
      <c r="O45" s="9">
        <v>94</v>
      </c>
      <c r="P45" s="9">
        <v>4</v>
      </c>
      <c r="Q45" s="9">
        <v>14</v>
      </c>
      <c r="R45" s="553">
        <v>128</v>
      </c>
    </row>
    <row r="46" spans="2:18" s="297" customFormat="1" ht="15.75" x14ac:dyDescent="0.25">
      <c r="B46" s="556" t="s">
        <v>30</v>
      </c>
      <c r="C46" s="885">
        <f t="shared" si="20"/>
        <v>0</v>
      </c>
      <c r="D46" s="883">
        <f t="shared" si="21"/>
        <v>182</v>
      </c>
      <c r="E46" s="883">
        <f t="shared" si="22"/>
        <v>85</v>
      </c>
      <c r="F46" s="883">
        <f t="shared" si="23"/>
        <v>97</v>
      </c>
      <c r="G46" s="876">
        <v>0</v>
      </c>
      <c r="H46" s="557">
        <v>0</v>
      </c>
      <c r="I46" s="5">
        <v>40</v>
      </c>
      <c r="J46" s="501">
        <v>0</v>
      </c>
      <c r="K46" s="501">
        <v>0</v>
      </c>
      <c r="L46" s="12">
        <v>16</v>
      </c>
      <c r="M46" s="12">
        <v>29</v>
      </c>
      <c r="N46" s="12">
        <v>5</v>
      </c>
      <c r="O46" s="12">
        <v>20</v>
      </c>
      <c r="P46" s="12">
        <v>0</v>
      </c>
      <c r="Q46" s="12">
        <v>6</v>
      </c>
      <c r="R46" s="511">
        <v>66</v>
      </c>
    </row>
    <row r="47" spans="2:18" s="297" customFormat="1" ht="15.75" x14ac:dyDescent="0.25">
      <c r="B47" s="556" t="s">
        <v>73</v>
      </c>
      <c r="C47" s="885">
        <f t="shared" si="20"/>
        <v>2</v>
      </c>
      <c r="D47" s="883">
        <f t="shared" si="21"/>
        <v>21</v>
      </c>
      <c r="E47" s="883">
        <f t="shared" si="22"/>
        <v>21</v>
      </c>
      <c r="F47" s="883">
        <f t="shared" si="23"/>
        <v>0</v>
      </c>
      <c r="G47" s="876">
        <v>2</v>
      </c>
      <c r="H47" s="557">
        <v>0</v>
      </c>
      <c r="I47" s="5">
        <v>21</v>
      </c>
      <c r="J47" s="501">
        <v>0</v>
      </c>
      <c r="K47" s="501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511">
        <v>0</v>
      </c>
    </row>
    <row r="48" spans="2:18" s="297" customFormat="1" ht="15.75" x14ac:dyDescent="0.25">
      <c r="B48" s="556" t="s">
        <v>116</v>
      </c>
      <c r="C48" s="885">
        <f t="shared" si="20"/>
        <v>4</v>
      </c>
      <c r="D48" s="883">
        <f t="shared" si="21"/>
        <v>404</v>
      </c>
      <c r="E48" s="883">
        <f t="shared" si="22"/>
        <v>176</v>
      </c>
      <c r="F48" s="883">
        <f t="shared" si="23"/>
        <v>228</v>
      </c>
      <c r="G48" s="876">
        <v>2</v>
      </c>
      <c r="H48" s="557">
        <v>2</v>
      </c>
      <c r="I48" s="5">
        <v>2</v>
      </c>
      <c r="J48" s="501">
        <v>4</v>
      </c>
      <c r="K48" s="501">
        <v>62</v>
      </c>
      <c r="L48" s="12">
        <v>6</v>
      </c>
      <c r="M48" s="12">
        <v>102</v>
      </c>
      <c r="N48" s="12">
        <v>80</v>
      </c>
      <c r="O48" s="12">
        <v>74</v>
      </c>
      <c r="P48" s="12">
        <v>4</v>
      </c>
      <c r="Q48" s="12">
        <v>8</v>
      </c>
      <c r="R48" s="511">
        <v>62</v>
      </c>
    </row>
    <row r="49" spans="2:18" ht="15.75" x14ac:dyDescent="0.25">
      <c r="B49" s="556"/>
      <c r="C49" s="68"/>
      <c r="D49" s="12"/>
      <c r="E49" s="12"/>
      <c r="F49" s="12"/>
      <c r="G49" s="876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100</v>
      </c>
      <c r="D50" s="884">
        <f t="shared" ref="D50:D55" si="25">SUM(I50:S50)</f>
        <v>1101</v>
      </c>
      <c r="E50" s="884">
        <f t="shared" ref="E50:E55" si="26">SUM(I50:M50)</f>
        <v>252</v>
      </c>
      <c r="F50" s="884">
        <f t="shared" ref="F50:F55" si="27">SUM(N50:S50)</f>
        <v>849</v>
      </c>
      <c r="G50" s="567">
        <v>71</v>
      </c>
      <c r="H50" s="544">
        <v>29</v>
      </c>
      <c r="I50" s="1">
        <v>100</v>
      </c>
      <c r="J50" s="486">
        <v>88</v>
      </c>
      <c r="K50" s="486">
        <v>0</v>
      </c>
      <c r="L50" s="9">
        <v>62</v>
      </c>
      <c r="M50" s="9">
        <v>2</v>
      </c>
      <c r="N50" s="9">
        <v>149</v>
      </c>
      <c r="O50" s="9">
        <v>127</v>
      </c>
      <c r="P50" s="9">
        <v>470</v>
      </c>
      <c r="Q50" s="9">
        <v>13</v>
      </c>
      <c r="R50" s="553">
        <v>90</v>
      </c>
    </row>
    <row r="51" spans="2:18" s="297" customFormat="1" ht="15.75" x14ac:dyDescent="0.25">
      <c r="B51" s="556" t="s">
        <v>45</v>
      </c>
      <c r="C51" s="885">
        <f t="shared" si="24"/>
        <v>0</v>
      </c>
      <c r="D51" s="883">
        <f t="shared" si="25"/>
        <v>36</v>
      </c>
      <c r="E51" s="883">
        <f t="shared" si="26"/>
        <v>36</v>
      </c>
      <c r="F51" s="883">
        <f t="shared" si="27"/>
        <v>0</v>
      </c>
      <c r="G51" s="876">
        <v>0</v>
      </c>
      <c r="H51" s="557">
        <v>0</v>
      </c>
      <c r="I51" s="5">
        <v>0</v>
      </c>
      <c r="J51" s="501">
        <v>0</v>
      </c>
      <c r="K51" s="501">
        <v>0</v>
      </c>
      <c r="L51" s="12">
        <v>36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511">
        <v>0</v>
      </c>
    </row>
    <row r="52" spans="2:18" s="297" customFormat="1" ht="15.75" x14ac:dyDescent="0.25">
      <c r="B52" s="556" t="s">
        <v>57</v>
      </c>
      <c r="C52" s="885">
        <f t="shared" si="24"/>
        <v>17</v>
      </c>
      <c r="D52" s="883">
        <f t="shared" si="25"/>
        <v>746</v>
      </c>
      <c r="E52" s="883">
        <f t="shared" si="26"/>
        <v>0</v>
      </c>
      <c r="F52" s="883">
        <f t="shared" si="27"/>
        <v>746</v>
      </c>
      <c r="G52" s="876">
        <v>17</v>
      </c>
      <c r="H52" s="557">
        <v>0</v>
      </c>
      <c r="I52" s="5">
        <v>0</v>
      </c>
      <c r="J52" s="501">
        <v>0</v>
      </c>
      <c r="K52" s="501">
        <v>0</v>
      </c>
      <c r="L52" s="12">
        <v>0</v>
      </c>
      <c r="M52" s="12">
        <v>0</v>
      </c>
      <c r="N52" s="12">
        <v>144</v>
      </c>
      <c r="O52" s="12">
        <v>53</v>
      </c>
      <c r="P52" s="12">
        <v>468</v>
      </c>
      <c r="Q52" s="12">
        <v>13</v>
      </c>
      <c r="R52" s="511">
        <v>68</v>
      </c>
    </row>
    <row r="53" spans="2:18" s="297" customFormat="1" ht="15.75" x14ac:dyDescent="0.25">
      <c r="B53" s="556" t="s">
        <v>80</v>
      </c>
      <c r="C53" s="885">
        <f t="shared" si="24"/>
        <v>14</v>
      </c>
      <c r="D53" s="883">
        <f t="shared" si="25"/>
        <v>2</v>
      </c>
      <c r="E53" s="883">
        <f t="shared" si="26"/>
        <v>0</v>
      </c>
      <c r="F53" s="883">
        <f t="shared" si="27"/>
        <v>2</v>
      </c>
      <c r="G53" s="876">
        <v>6</v>
      </c>
      <c r="H53" s="557">
        <v>8</v>
      </c>
      <c r="I53" s="5">
        <v>0</v>
      </c>
      <c r="J53" s="501">
        <v>0</v>
      </c>
      <c r="K53" s="501">
        <v>0</v>
      </c>
      <c r="L53" s="12">
        <v>0</v>
      </c>
      <c r="M53" s="12">
        <v>0</v>
      </c>
      <c r="N53" s="12">
        <v>0</v>
      </c>
      <c r="O53" s="12">
        <v>0</v>
      </c>
      <c r="P53" s="12">
        <v>2</v>
      </c>
      <c r="Q53" s="12">
        <v>0</v>
      </c>
      <c r="R53" s="511">
        <v>0</v>
      </c>
    </row>
    <row r="54" spans="2:18" s="297" customFormat="1" ht="15.75" x14ac:dyDescent="0.25">
      <c r="B54" s="556" t="s">
        <v>94</v>
      </c>
      <c r="C54" s="885">
        <f t="shared" si="24"/>
        <v>63</v>
      </c>
      <c r="D54" s="883">
        <f t="shared" si="25"/>
        <v>257</v>
      </c>
      <c r="E54" s="883">
        <f t="shared" si="26"/>
        <v>196</v>
      </c>
      <c r="F54" s="883">
        <f t="shared" si="27"/>
        <v>61</v>
      </c>
      <c r="G54" s="876">
        <v>42</v>
      </c>
      <c r="H54" s="557">
        <v>21</v>
      </c>
      <c r="I54" s="5">
        <v>98</v>
      </c>
      <c r="J54" s="501">
        <v>70</v>
      </c>
      <c r="K54" s="501">
        <v>0</v>
      </c>
      <c r="L54" s="12">
        <v>26</v>
      </c>
      <c r="M54" s="12">
        <v>2</v>
      </c>
      <c r="N54" s="12">
        <v>5</v>
      </c>
      <c r="O54" s="12">
        <v>34</v>
      </c>
      <c r="P54" s="12">
        <v>0</v>
      </c>
      <c r="Q54" s="12">
        <v>0</v>
      </c>
      <c r="R54" s="511">
        <v>22</v>
      </c>
    </row>
    <row r="55" spans="2:18" s="297" customFormat="1" ht="15.75" x14ac:dyDescent="0.25">
      <c r="B55" s="556" t="s">
        <v>110</v>
      </c>
      <c r="C55" s="885">
        <f t="shared" si="24"/>
        <v>6</v>
      </c>
      <c r="D55" s="883">
        <f t="shared" si="25"/>
        <v>60</v>
      </c>
      <c r="E55" s="883">
        <f t="shared" si="26"/>
        <v>20</v>
      </c>
      <c r="F55" s="883">
        <f t="shared" si="27"/>
        <v>40</v>
      </c>
      <c r="G55" s="876">
        <v>6</v>
      </c>
      <c r="H55" s="557">
        <v>0</v>
      </c>
      <c r="I55" s="5">
        <v>2</v>
      </c>
      <c r="J55" s="501">
        <v>18</v>
      </c>
      <c r="K55" s="501">
        <v>0</v>
      </c>
      <c r="L55" s="12">
        <v>0</v>
      </c>
      <c r="M55" s="12">
        <v>0</v>
      </c>
      <c r="N55" s="12">
        <v>0</v>
      </c>
      <c r="O55" s="12">
        <v>40</v>
      </c>
      <c r="P55" s="12">
        <v>0</v>
      </c>
      <c r="Q55" s="12">
        <v>0</v>
      </c>
      <c r="R55" s="511">
        <v>0</v>
      </c>
    </row>
    <row r="56" spans="2:18" ht="15.75" x14ac:dyDescent="0.25">
      <c r="B56" s="556"/>
      <c r="C56" s="68"/>
      <c r="D56" s="12"/>
      <c r="E56" s="12"/>
      <c r="F56" s="12"/>
      <c r="G56" s="876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233</v>
      </c>
      <c r="D57" s="884">
        <f t="shared" ref="D57:D61" si="29">SUM(I57:S57)</f>
        <v>2006</v>
      </c>
      <c r="E57" s="884">
        <f t="shared" ref="E57:E61" si="30">SUM(I57:M57)</f>
        <v>755</v>
      </c>
      <c r="F57" s="884">
        <f t="shared" ref="F57:F61" si="31">SUM(N57:S57)</f>
        <v>1251</v>
      </c>
      <c r="G57" s="567">
        <v>159</v>
      </c>
      <c r="H57" s="544">
        <v>74</v>
      </c>
      <c r="I57" s="1">
        <v>124</v>
      </c>
      <c r="J57" s="486">
        <v>68</v>
      </c>
      <c r="K57" s="486">
        <v>124</v>
      </c>
      <c r="L57" s="9">
        <v>201</v>
      </c>
      <c r="M57" s="9">
        <v>238</v>
      </c>
      <c r="N57" s="9">
        <v>214</v>
      </c>
      <c r="O57" s="9">
        <v>601</v>
      </c>
      <c r="P57" s="9">
        <v>294</v>
      </c>
      <c r="Q57" s="544">
        <v>42</v>
      </c>
      <c r="R57" s="558">
        <v>100</v>
      </c>
    </row>
    <row r="58" spans="2:18" s="297" customFormat="1" ht="15.75" x14ac:dyDescent="0.25">
      <c r="B58" s="556" t="s">
        <v>65</v>
      </c>
      <c r="C58" s="885">
        <f t="shared" si="28"/>
        <v>0</v>
      </c>
      <c r="D58" s="883">
        <f t="shared" si="29"/>
        <v>195</v>
      </c>
      <c r="E58" s="883">
        <f t="shared" si="30"/>
        <v>45</v>
      </c>
      <c r="F58" s="883">
        <f t="shared" si="31"/>
        <v>150</v>
      </c>
      <c r="G58" s="876">
        <v>0</v>
      </c>
      <c r="H58" s="557">
        <v>0</v>
      </c>
      <c r="I58" s="5">
        <v>0</v>
      </c>
      <c r="J58" s="501">
        <v>2</v>
      </c>
      <c r="K58" s="501">
        <v>2</v>
      </c>
      <c r="L58" s="12">
        <v>41</v>
      </c>
      <c r="M58" s="12">
        <v>0</v>
      </c>
      <c r="N58" s="12">
        <v>0</v>
      </c>
      <c r="O58" s="12">
        <v>0</v>
      </c>
      <c r="P58" s="12">
        <v>54</v>
      </c>
      <c r="Q58" s="12">
        <v>0</v>
      </c>
      <c r="R58" s="511">
        <v>96</v>
      </c>
    </row>
    <row r="59" spans="2:18" s="297" customFormat="1" ht="15.75" x14ac:dyDescent="0.25">
      <c r="B59" s="556" t="s">
        <v>106</v>
      </c>
      <c r="C59" s="885">
        <f t="shared" si="28"/>
        <v>0</v>
      </c>
      <c r="D59" s="883">
        <f t="shared" si="29"/>
        <v>246</v>
      </c>
      <c r="E59" s="883">
        <f t="shared" si="30"/>
        <v>150</v>
      </c>
      <c r="F59" s="883">
        <f t="shared" si="31"/>
        <v>96</v>
      </c>
      <c r="G59" s="876">
        <v>0</v>
      </c>
      <c r="H59" s="557">
        <v>0</v>
      </c>
      <c r="I59" s="5">
        <v>0</v>
      </c>
      <c r="J59" s="501">
        <v>0</v>
      </c>
      <c r="K59" s="501">
        <v>0</v>
      </c>
      <c r="L59" s="12">
        <v>0</v>
      </c>
      <c r="M59" s="12">
        <v>150</v>
      </c>
      <c r="N59" s="12">
        <v>92</v>
      </c>
      <c r="O59" s="12">
        <v>2</v>
      </c>
      <c r="P59" s="12">
        <v>0</v>
      </c>
      <c r="Q59" s="12">
        <v>2</v>
      </c>
      <c r="R59" s="511">
        <v>0</v>
      </c>
    </row>
    <row r="60" spans="2:18" s="297" customFormat="1" ht="15.75" x14ac:dyDescent="0.25">
      <c r="B60" s="556" t="s">
        <v>127</v>
      </c>
      <c r="C60" s="885">
        <f t="shared" si="28"/>
        <v>58</v>
      </c>
      <c r="D60" s="883">
        <f t="shared" si="29"/>
        <v>1089</v>
      </c>
      <c r="E60" s="883">
        <f t="shared" si="30"/>
        <v>195</v>
      </c>
      <c r="F60" s="883">
        <f t="shared" si="31"/>
        <v>894</v>
      </c>
      <c r="G60" s="876">
        <v>0</v>
      </c>
      <c r="H60" s="557">
        <v>58</v>
      </c>
      <c r="I60" s="5">
        <v>40</v>
      </c>
      <c r="J60" s="501">
        <v>16</v>
      </c>
      <c r="K60" s="501">
        <v>4</v>
      </c>
      <c r="L60" s="12">
        <v>91</v>
      </c>
      <c r="M60" s="12">
        <v>44</v>
      </c>
      <c r="N60" s="12">
        <v>56</v>
      </c>
      <c r="O60" s="12">
        <v>594</v>
      </c>
      <c r="P60" s="12">
        <v>240</v>
      </c>
      <c r="Q60" s="12">
        <v>0</v>
      </c>
      <c r="R60" s="511">
        <v>4</v>
      </c>
    </row>
    <row r="61" spans="2:18" s="297" customFormat="1" ht="15.75" x14ac:dyDescent="0.25">
      <c r="B61" s="556" t="s">
        <v>134</v>
      </c>
      <c r="C61" s="885">
        <f t="shared" si="28"/>
        <v>175</v>
      </c>
      <c r="D61" s="883">
        <f t="shared" si="29"/>
        <v>476</v>
      </c>
      <c r="E61" s="883">
        <f t="shared" si="30"/>
        <v>365</v>
      </c>
      <c r="F61" s="883">
        <f t="shared" si="31"/>
        <v>111</v>
      </c>
      <c r="G61" s="876">
        <v>159</v>
      </c>
      <c r="H61" s="886">
        <v>16</v>
      </c>
      <c r="I61" s="5">
        <v>84</v>
      </c>
      <c r="J61" s="501">
        <v>50</v>
      </c>
      <c r="K61" s="501">
        <v>118</v>
      </c>
      <c r="L61" s="12">
        <v>69</v>
      </c>
      <c r="M61" s="12">
        <v>44</v>
      </c>
      <c r="N61" s="12">
        <v>66</v>
      </c>
      <c r="O61" s="12">
        <v>5</v>
      </c>
      <c r="P61" s="12">
        <v>0</v>
      </c>
      <c r="Q61" s="12">
        <v>40</v>
      </c>
      <c r="R61" s="511">
        <v>0</v>
      </c>
    </row>
    <row r="62" spans="2:18" ht="15.75" thickBot="1" x14ac:dyDescent="0.3">
      <c r="B62" s="560"/>
      <c r="C62" s="881"/>
      <c r="D62" s="562"/>
      <c r="E62" s="562"/>
      <c r="F62" s="562"/>
      <c r="G62" s="877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936127-4F33-43EA-A64F-D66E614A6919}"/>
</file>

<file path=customXml/itemProps2.xml><?xml version="1.0" encoding="utf-8"?>
<ds:datastoreItem xmlns:ds="http://schemas.openxmlformats.org/officeDocument/2006/customXml" ds:itemID="{190F99C0-A960-4254-A391-5E96C66CCD09}"/>
</file>

<file path=customXml/itemProps3.xml><?xml version="1.0" encoding="utf-8"?>
<ds:datastoreItem xmlns:ds="http://schemas.openxmlformats.org/officeDocument/2006/customXml" ds:itemID="{192F1A60-35AC-4166-B883-E6C71C1E4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Table 1</vt:lpstr>
      <vt:lpstr>Table 1A</vt:lpstr>
      <vt:lpstr>Table 1B</vt:lpstr>
      <vt:lpstr>Table 1C</vt:lpstr>
      <vt:lpstr>Table 1D</vt:lpstr>
      <vt:lpstr>Table 2</vt:lpstr>
      <vt:lpstr>Table 2A1</vt:lpstr>
      <vt:lpstr>Table 2A2</vt:lpstr>
      <vt:lpstr>Table 2A3</vt:lpstr>
      <vt:lpstr>Table 2B1</vt:lpstr>
      <vt:lpstr>Table 2B2</vt:lpstr>
      <vt:lpstr>Table 2B3</vt:lpstr>
      <vt:lpstr>Table 2C1</vt:lpstr>
      <vt:lpstr>Table 2C2</vt:lpstr>
      <vt:lpstr>Table 2C3</vt:lpstr>
      <vt:lpstr>Table 3A</vt:lpstr>
      <vt:lpstr>Table 3B</vt:lpstr>
      <vt:lpstr>Table 3C</vt:lpstr>
      <vt:lpstr>Table 3D</vt:lpstr>
      <vt:lpstr>Worksheet</vt:lpstr>
      <vt:lpstr>Sheet1</vt:lpstr>
      <vt:lpstr>Worksheet!Print_Area</vt:lpstr>
    </vt:vector>
  </TitlesOfParts>
  <Manager/>
  <Company>Maryland Dept. of Planning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jash</dc:creator>
  <cp:keywords/>
  <dc:description/>
  <cp:lastModifiedBy>Jesse Ash</cp:lastModifiedBy>
  <cp:revision/>
  <dcterms:created xsi:type="dcterms:W3CDTF">2011-05-10T16:56:21Z</dcterms:created>
  <dcterms:modified xsi:type="dcterms:W3CDTF">2022-08-30T17:04:36Z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